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Blahuška\OneDrive - CARNET\Desktop\2025\ZAVRŠNI RAČUN 2025\"/>
    </mc:Choice>
  </mc:AlternateContent>
  <xr:revisionPtr revIDLastSave="3" documentId="13_ncr:1_{70CC3FC4-75BE-4F60-B47C-2A51C63C3E2B}" xr6:coauthVersionLast="37" xr6:coauthVersionMax="37" xr10:uidLastSave="{ABB54E16-5C90-40AB-A156-5E28D560AD9C}"/>
  <bookViews>
    <workbookView xWindow="0" yWindow="0" windowWidth="28800" windowHeight="11625" tabRatio="583" firstSheet="2"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L290" i="9"/>
  <c r="F290" i="9"/>
  <c r="B290" i="9" s="1"/>
  <c r="E290" i="9"/>
  <c r="M289" i="9"/>
  <c r="L289" i="9"/>
  <c r="F289" i="9" s="1"/>
  <c r="E289" i="9"/>
  <c r="M288" i="9"/>
  <c r="L288" i="9"/>
  <c r="F288" i="9"/>
  <c r="B288" i="9" s="1"/>
  <c r="E288" i="9"/>
  <c r="M287" i="9"/>
  <c r="L287" i="9"/>
  <c r="F287" i="9" s="1"/>
  <c r="E287" i="9"/>
  <c r="M286" i="9"/>
  <c r="L286" i="9"/>
  <c r="F286" i="9"/>
  <c r="B286" i="9" s="1"/>
  <c r="E286" i="9"/>
  <c r="M285" i="9"/>
  <c r="L285" i="9"/>
  <c r="F285" i="9" s="1"/>
  <c r="E285" i="9"/>
  <c r="M284" i="9"/>
  <c r="L284" i="9"/>
  <c r="F284" i="9"/>
  <c r="B284" i="9" s="1"/>
  <c r="E284" i="9"/>
  <c r="M283" i="9"/>
  <c r="L283" i="9"/>
  <c r="F283" i="9" s="1"/>
  <c r="E283" i="9"/>
  <c r="M282" i="9"/>
  <c r="L282" i="9"/>
  <c r="F282" i="9"/>
  <c r="B282" i="9" s="1"/>
  <c r="E282" i="9"/>
  <c r="M281" i="9"/>
  <c r="L281" i="9"/>
  <c r="F281" i="9" s="1"/>
  <c r="E281" i="9"/>
  <c r="M280" i="9"/>
  <c r="L280" i="9"/>
  <c r="F280" i="9"/>
  <c r="B280" i="9" s="1"/>
  <c r="E280" i="9"/>
  <c r="M279" i="9"/>
  <c r="L279" i="9"/>
  <c r="F279" i="9" s="1"/>
  <c r="E279" i="9"/>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F86" i="9"/>
  <c r="B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H79" i="9"/>
  <c r="G79" i="9"/>
  <c r="E79" i="9" s="1"/>
  <c r="B79" i="9" s="1"/>
  <c r="F79" i="9"/>
  <c r="H78" i="9"/>
  <c r="G78" i="9"/>
  <c r="E78" i="9" s="1"/>
  <c r="F78" i="9"/>
  <c r="B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H71" i="9"/>
  <c r="G71" i="9"/>
  <c r="E71" i="9" s="1"/>
  <c r="B71" i="9" s="1"/>
  <c r="F71" i="9"/>
  <c r="H70" i="9"/>
  <c r="G70" i="9"/>
  <c r="E70" i="9" s="1"/>
  <c r="F70" i="9"/>
  <c r="B70" i="9"/>
  <c r="H69" i="9"/>
  <c r="G69" i="9"/>
  <c r="F69" i="9"/>
  <c r="E69" i="9"/>
  <c r="B69" i="9" s="1"/>
  <c r="H68" i="9"/>
  <c r="G68" i="9"/>
  <c r="F68" i="9"/>
  <c r="E68" i="9"/>
  <c r="H67" i="9"/>
  <c r="G67" i="9"/>
  <c r="E67" i="9" s="1"/>
  <c r="B67" i="9" s="1"/>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B296" i="9" s="1"/>
  <c r="I3" i="9"/>
  <c r="H3" i="9"/>
  <c r="G3" i="9"/>
  <c r="D104" i="8"/>
  <c r="D97" i="8"/>
  <c r="D92" i="8"/>
  <c r="D87" i="8"/>
  <c r="C1664" i="1" s="1"/>
  <c r="D82" i="8"/>
  <c r="D77" i="8"/>
  <c r="D72" i="8"/>
  <c r="D67" i="8"/>
  <c r="D62" i="8"/>
  <c r="C1639" i="1" s="1"/>
  <c r="G1639" i="1" s="1"/>
  <c r="D57" i="8"/>
  <c r="D52" i="8"/>
  <c r="D46" i="8"/>
  <c r="D37" i="8"/>
  <c r="D27" i="8"/>
  <c r="D25" i="8" s="1"/>
  <c r="C1602" i="1" s="1"/>
  <c r="D18" i="8"/>
  <c r="D8" i="8"/>
  <c r="D6" i="8" s="1"/>
  <c r="E44" i="7"/>
  <c r="D44" i="7"/>
  <c r="E39" i="7"/>
  <c r="D39" i="7"/>
  <c r="E38" i="7"/>
  <c r="E30" i="7"/>
  <c r="D30" i="7"/>
  <c r="E23" i="7"/>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264" i="5"/>
  <c r="F263" i="5"/>
  <c r="F262" i="5"/>
  <c r="F261" i="5"/>
  <c r="E260" i="5"/>
  <c r="D1264" i="1" s="1"/>
  <c r="D260" i="5"/>
  <c r="F260" i="5" s="1"/>
  <c r="F259" i="5"/>
  <c r="F258" i="5"/>
  <c r="F257" i="5"/>
  <c r="E256" i="5"/>
  <c r="D256" i="5"/>
  <c r="D255" i="5" s="1"/>
  <c r="C1259" i="1"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C1057" i="1"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F428" i="4" s="1"/>
  <c r="D428" i="4"/>
  <c r="E427" i="4"/>
  <c r="D422" i="1" s="1"/>
  <c r="D427" i="4"/>
  <c r="E426" i="4"/>
  <c r="D421" i="1" s="1"/>
  <c r="H421" i="1" s="1"/>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E221" i="4"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C1673" i="1"/>
  <c r="H1673" i="1" s="1"/>
  <c r="C1672" i="1"/>
  <c r="C1671" i="1"/>
  <c r="G1671" i="1" s="1"/>
  <c r="C1670" i="1"/>
  <c r="H1670" i="1" s="1"/>
  <c r="C1669" i="1"/>
  <c r="H1669" i="1" s="1"/>
  <c r="C1668" i="1"/>
  <c r="H1667" i="1"/>
  <c r="C1667" i="1"/>
  <c r="G1667" i="1" s="1"/>
  <c r="H1666" i="1"/>
  <c r="G1666" i="1"/>
  <c r="C1666" i="1"/>
  <c r="G1665" i="1"/>
  <c r="C1665" i="1"/>
  <c r="H1665" i="1" s="1"/>
  <c r="H1663" i="1"/>
  <c r="C1663" i="1"/>
  <c r="G1663" i="1" s="1"/>
  <c r="H1662" i="1"/>
  <c r="G1662" i="1"/>
  <c r="C1662" i="1"/>
  <c r="G1661" i="1"/>
  <c r="C1661" i="1"/>
  <c r="H1661" i="1" s="1"/>
  <c r="C1660" i="1"/>
  <c r="H1659" i="1"/>
  <c r="C1659" i="1"/>
  <c r="G1659" i="1" s="1"/>
  <c r="C1658" i="1"/>
  <c r="H1658" i="1" s="1"/>
  <c r="G1657" i="1"/>
  <c r="C1657" i="1"/>
  <c r="H1657" i="1" s="1"/>
  <c r="C1656" i="1"/>
  <c r="H1655" i="1"/>
  <c r="C1655" i="1"/>
  <c r="G1655" i="1" s="1"/>
  <c r="C1654" i="1"/>
  <c r="H1654" i="1" s="1"/>
  <c r="G1653" i="1"/>
  <c r="C1653" i="1"/>
  <c r="H1653" i="1" s="1"/>
  <c r="C1652" i="1"/>
  <c r="H1651" i="1"/>
  <c r="C1651" i="1"/>
  <c r="G1651" i="1" s="1"/>
  <c r="H1650" i="1"/>
  <c r="G1650" i="1"/>
  <c r="C1650" i="1"/>
  <c r="G1649" i="1"/>
  <c r="C1649" i="1"/>
  <c r="H1649" i="1" s="1"/>
  <c r="C1648" i="1"/>
  <c r="H1647" i="1"/>
  <c r="C1647" i="1"/>
  <c r="G1647" i="1" s="1"/>
  <c r="H1646" i="1"/>
  <c r="G1646" i="1"/>
  <c r="C1646" i="1"/>
  <c r="C1645" i="1"/>
  <c r="H1645" i="1" s="1"/>
  <c r="C1644" i="1"/>
  <c r="C1643" i="1"/>
  <c r="G1643" i="1" s="1"/>
  <c r="H1642" i="1"/>
  <c r="G1642" i="1"/>
  <c r="C1642" i="1"/>
  <c r="C1641" i="1"/>
  <c r="H1641" i="1" s="1"/>
  <c r="C1640" i="1"/>
  <c r="C1638" i="1"/>
  <c r="G1638" i="1" s="1"/>
  <c r="C1637" i="1"/>
  <c r="H1637" i="1" s="1"/>
  <c r="C1636" i="1"/>
  <c r="C1635" i="1"/>
  <c r="G1635" i="1" s="1"/>
  <c r="C1634" i="1"/>
  <c r="H1634" i="1" s="1"/>
  <c r="C1633" i="1"/>
  <c r="H1633" i="1" s="1"/>
  <c r="C1632" i="1"/>
  <c r="H1631" i="1"/>
  <c r="C1631" i="1"/>
  <c r="G1631" i="1" s="1"/>
  <c r="H1630" i="1"/>
  <c r="G1630" i="1"/>
  <c r="C1630" i="1"/>
  <c r="C1629" i="1"/>
  <c r="H1629" i="1" s="1"/>
  <c r="H1627" i="1"/>
  <c r="C1627" i="1"/>
  <c r="G1627" i="1" s="1"/>
  <c r="H1626" i="1"/>
  <c r="G1626" i="1"/>
  <c r="C1626"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C1613" i="1"/>
  <c r="H1613" i="1" s="1"/>
  <c r="C1612" i="1"/>
  <c r="C1611" i="1"/>
  <c r="G1611" i="1" s="1"/>
  <c r="G1610" i="1"/>
  <c r="C1610" i="1"/>
  <c r="H1610" i="1" s="1"/>
  <c r="G1609" i="1"/>
  <c r="C1609" i="1"/>
  <c r="H1609" i="1" s="1"/>
  <c r="C1608" i="1"/>
  <c r="C1607" i="1"/>
  <c r="G1607" i="1" s="1"/>
  <c r="C1606" i="1"/>
  <c r="H1606" i="1" s="1"/>
  <c r="C1605" i="1"/>
  <c r="H1605" i="1" s="1"/>
  <c r="H1603" i="1"/>
  <c r="C1603" i="1"/>
  <c r="G1603" i="1" s="1"/>
  <c r="C1601" i="1"/>
  <c r="C1600" i="1"/>
  <c r="H1599" i="1"/>
  <c r="C1599" i="1"/>
  <c r="G1599" i="1" s="1"/>
  <c r="H1598" i="1"/>
  <c r="G1598" i="1"/>
  <c r="C1598" i="1"/>
  <c r="C1597" i="1"/>
  <c r="C1596" i="1"/>
  <c r="H1595" i="1"/>
  <c r="C1595" i="1"/>
  <c r="G1595" i="1" s="1"/>
  <c r="C1594" i="1"/>
  <c r="H1594" i="1" s="1"/>
  <c r="C1593" i="1"/>
  <c r="C1592" i="1"/>
  <c r="C1591" i="1"/>
  <c r="G1591" i="1" s="1"/>
  <c r="H1590" i="1"/>
  <c r="G1590" i="1"/>
  <c r="C1590" i="1"/>
  <c r="C1589" i="1"/>
  <c r="C1588" i="1"/>
  <c r="C1587" i="1"/>
  <c r="G1587" i="1" s="1"/>
  <c r="C1586" i="1"/>
  <c r="G1586" i="1" s="1"/>
  <c r="C1585" i="1"/>
  <c r="C1584" i="1"/>
  <c r="C1582" i="1"/>
  <c r="H1582" i="1" s="1"/>
  <c r="D1581" i="1"/>
  <c r="C1581" i="1"/>
  <c r="D1580" i="1"/>
  <c r="C1580" i="1"/>
  <c r="D1579" i="1"/>
  <c r="C1579" i="1"/>
  <c r="D1578" i="1"/>
  <c r="C1578" i="1"/>
  <c r="G1577" i="1"/>
  <c r="D1577" i="1"/>
  <c r="H1577" i="1" s="1"/>
  <c r="C1577" i="1"/>
  <c r="D1576" i="1"/>
  <c r="C1576" i="1"/>
  <c r="J1575" i="1"/>
  <c r="G1575" i="1"/>
  <c r="I1575" i="1" s="1"/>
  <c r="D1575" i="1"/>
  <c r="H1575" i="1" s="1"/>
  <c r="C1575" i="1"/>
  <c r="D1574" i="1"/>
  <c r="C1574" i="1"/>
  <c r="J1573" i="1"/>
  <c r="G1573" i="1"/>
  <c r="I1573" i="1" s="1"/>
  <c r="D1573" i="1"/>
  <c r="H1573" i="1" s="1"/>
  <c r="C1573" i="1"/>
  <c r="D1572" i="1"/>
  <c r="D1571" i="1"/>
  <c r="D1570" i="1"/>
  <c r="C1570" i="1"/>
  <c r="J1569" i="1"/>
  <c r="G1569" i="1"/>
  <c r="I1569" i="1" s="1"/>
  <c r="D1569" i="1"/>
  <c r="H1569" i="1" s="1"/>
  <c r="C1569" i="1"/>
  <c r="D1568" i="1"/>
  <c r="C1568" i="1"/>
  <c r="J1567" i="1"/>
  <c r="G1567" i="1"/>
  <c r="I1567" i="1" s="1"/>
  <c r="D1567" i="1"/>
  <c r="H1567" i="1" s="1"/>
  <c r="C1567" i="1"/>
  <c r="D1566" i="1"/>
  <c r="C1566" i="1"/>
  <c r="J1565" i="1"/>
  <c r="G1565" i="1"/>
  <c r="I1565" i="1" s="1"/>
  <c r="D1565" i="1"/>
  <c r="H1565" i="1" s="1"/>
  <c r="C1565" i="1"/>
  <c r="D1564" i="1"/>
  <c r="C1564" i="1"/>
  <c r="H1563" i="1"/>
  <c r="D1563" i="1"/>
  <c r="C1563" i="1"/>
  <c r="G1563" i="1" s="1"/>
  <c r="J1562" i="1"/>
  <c r="G1562" i="1"/>
  <c r="I1562" i="1" s="1"/>
  <c r="D1562" i="1"/>
  <c r="H1562" i="1" s="1"/>
  <c r="C1562" i="1"/>
  <c r="H1561" i="1"/>
  <c r="D1561" i="1"/>
  <c r="C1561" i="1"/>
  <c r="J1560" i="1"/>
  <c r="G1560" i="1"/>
  <c r="I1560" i="1" s="1"/>
  <c r="D1560" i="1"/>
  <c r="H1560" i="1" s="1"/>
  <c r="C1560" i="1"/>
  <c r="H1559" i="1"/>
  <c r="D1559" i="1"/>
  <c r="C1559" i="1"/>
  <c r="D1558" i="1"/>
  <c r="C1558" i="1"/>
  <c r="J1558" i="1" s="1"/>
  <c r="H1557" i="1"/>
  <c r="D1557" i="1"/>
  <c r="C1557" i="1"/>
  <c r="C1556" i="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D1524" i="1"/>
  <c r="C1524" i="1"/>
  <c r="H1524" i="1" s="1"/>
  <c r="H1523" i="1"/>
  <c r="G1523" i="1"/>
  <c r="D1523" i="1"/>
  <c r="C1523" i="1"/>
  <c r="D1522" i="1"/>
  <c r="C1522" i="1"/>
  <c r="H1522" i="1" s="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D1513" i="1"/>
  <c r="C1513" i="1"/>
  <c r="H1512" i="1"/>
  <c r="G1512" i="1"/>
  <c r="D1512" i="1"/>
  <c r="C1512"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D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D1425" i="1"/>
  <c r="G1425" i="1" s="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G1390" i="1" s="1"/>
  <c r="D1389" i="1"/>
  <c r="C1389" i="1"/>
  <c r="D1388" i="1"/>
  <c r="C1388" i="1"/>
  <c r="D1387" i="1"/>
  <c r="C1387" i="1"/>
  <c r="D1386" i="1"/>
  <c r="C1386" i="1"/>
  <c r="D1385" i="1"/>
  <c r="C1385" i="1"/>
  <c r="D1384" i="1"/>
  <c r="C1384" i="1"/>
  <c r="D1383" i="1"/>
  <c r="C1383" i="1"/>
  <c r="G1383" i="1" s="1"/>
  <c r="H1382" i="1"/>
  <c r="D1382" i="1"/>
  <c r="C1382" i="1"/>
  <c r="H1381" i="1"/>
  <c r="D1381" i="1"/>
  <c r="C1381" i="1"/>
  <c r="D1380" i="1"/>
  <c r="C1380" i="1"/>
  <c r="H1380" i="1" s="1"/>
  <c r="D1379" i="1"/>
  <c r="C1379" i="1"/>
  <c r="H1378" i="1"/>
  <c r="D1378" i="1"/>
  <c r="C1378" i="1"/>
  <c r="H1377" i="1"/>
  <c r="D1377" i="1"/>
  <c r="C1377" i="1"/>
  <c r="D1376" i="1"/>
  <c r="C1376" i="1"/>
  <c r="H1376" i="1" s="1"/>
  <c r="D1375" i="1"/>
  <c r="C1375" i="1"/>
  <c r="H1374" i="1"/>
  <c r="D1374" i="1"/>
  <c r="C1374" i="1"/>
  <c r="H1373" i="1"/>
  <c r="D1373" i="1"/>
  <c r="C1373" i="1"/>
  <c r="D1372" i="1"/>
  <c r="C1372" i="1"/>
  <c r="H1372" i="1" s="1"/>
  <c r="D1371" i="1"/>
  <c r="C1371" i="1"/>
  <c r="H1370" i="1"/>
  <c r="D1370" i="1"/>
  <c r="C1370" i="1"/>
  <c r="H1369" i="1"/>
  <c r="D1369" i="1"/>
  <c r="C1369" i="1"/>
  <c r="D1368" i="1"/>
  <c r="C1368" i="1"/>
  <c r="H1368" i="1" s="1"/>
  <c r="D1367" i="1"/>
  <c r="C1367" i="1"/>
  <c r="H1366" i="1"/>
  <c r="D1366" i="1"/>
  <c r="C1366" i="1"/>
  <c r="H1365" i="1"/>
  <c r="D1365" i="1"/>
  <c r="C1365" i="1"/>
  <c r="D1364" i="1"/>
  <c r="C1364" i="1"/>
  <c r="H1364" i="1" s="1"/>
  <c r="D1363" i="1"/>
  <c r="C1363" i="1"/>
  <c r="H1362" i="1"/>
  <c r="D1362" i="1"/>
  <c r="C1362" i="1"/>
  <c r="G1362" i="1" s="1"/>
  <c r="H1361" i="1"/>
  <c r="D1361" i="1"/>
  <c r="C1361" i="1"/>
  <c r="D1360" i="1"/>
  <c r="C1360" i="1"/>
  <c r="H1360" i="1" s="1"/>
  <c r="D1359" i="1"/>
  <c r="C1359" i="1"/>
  <c r="H1358" i="1"/>
  <c r="D1358" i="1"/>
  <c r="C1358" i="1"/>
  <c r="G1358" i="1" s="1"/>
  <c r="H1357" i="1"/>
  <c r="D1357" i="1"/>
  <c r="C1357" i="1"/>
  <c r="D1356" i="1"/>
  <c r="C1356" i="1"/>
  <c r="H1356" i="1" s="1"/>
  <c r="D1355" i="1"/>
  <c r="C1355" i="1"/>
  <c r="H1354" i="1"/>
  <c r="D1354" i="1"/>
  <c r="C1354" i="1"/>
  <c r="G1354" i="1" s="1"/>
  <c r="H1353" i="1"/>
  <c r="D1353" i="1"/>
  <c r="C1353" i="1"/>
  <c r="D1352" i="1"/>
  <c r="C1352" i="1"/>
  <c r="H1352" i="1" s="1"/>
  <c r="D1351" i="1"/>
  <c r="C1351" i="1"/>
  <c r="H1350" i="1"/>
  <c r="D1350" i="1"/>
  <c r="C1350" i="1"/>
  <c r="G1350" i="1" s="1"/>
  <c r="H1349" i="1"/>
  <c r="D1349" i="1"/>
  <c r="C1349" i="1"/>
  <c r="D1348" i="1"/>
  <c r="C1348" i="1"/>
  <c r="H1348" i="1" s="1"/>
  <c r="D1347" i="1"/>
  <c r="C1347" i="1"/>
  <c r="H1346" i="1"/>
  <c r="D1346" i="1"/>
  <c r="C1346" i="1"/>
  <c r="G1346" i="1" s="1"/>
  <c r="H1345" i="1"/>
  <c r="D1345" i="1"/>
  <c r="C1345" i="1"/>
  <c r="D1344" i="1"/>
  <c r="C1344" i="1"/>
  <c r="H1344" i="1" s="1"/>
  <c r="D1343" i="1"/>
  <c r="C1343" i="1"/>
  <c r="D1342" i="1"/>
  <c r="G1342" i="1" s="1"/>
  <c r="C1342" i="1"/>
  <c r="D1341" i="1"/>
  <c r="C1341" i="1"/>
  <c r="H1341" i="1" s="1"/>
  <c r="D1340" i="1"/>
  <c r="G1340" i="1" s="1"/>
  <c r="C1340" i="1"/>
  <c r="D1339" i="1"/>
  <c r="C1339" i="1"/>
  <c r="D1338" i="1"/>
  <c r="C1338" i="1"/>
  <c r="D1337" i="1"/>
  <c r="C1337" i="1"/>
  <c r="H1337" i="1" s="1"/>
  <c r="D1336" i="1"/>
  <c r="C1336" i="1"/>
  <c r="H1335" i="1"/>
  <c r="D1335" i="1"/>
  <c r="C1335" i="1"/>
  <c r="H1334" i="1"/>
  <c r="D1334" i="1"/>
  <c r="C1334" i="1"/>
  <c r="D1333" i="1"/>
  <c r="C1333" i="1"/>
  <c r="H1333" i="1" s="1"/>
  <c r="D1332" i="1"/>
  <c r="C1332" i="1"/>
  <c r="H1331" i="1"/>
  <c r="D1331" i="1"/>
  <c r="C1331" i="1"/>
  <c r="H1330" i="1"/>
  <c r="D1330" i="1"/>
  <c r="C1330" i="1"/>
  <c r="D1329" i="1"/>
  <c r="C1329" i="1"/>
  <c r="H1329" i="1" s="1"/>
  <c r="D1328" i="1"/>
  <c r="C1328" i="1"/>
  <c r="H1327" i="1"/>
  <c r="D1327" i="1"/>
  <c r="C1327" i="1"/>
  <c r="H1326" i="1"/>
  <c r="D1326" i="1"/>
  <c r="C1326" i="1"/>
  <c r="D1325" i="1"/>
  <c r="C1325" i="1"/>
  <c r="H1325" i="1" s="1"/>
  <c r="D1324" i="1"/>
  <c r="C1324" i="1"/>
  <c r="H1323" i="1"/>
  <c r="D1323" i="1"/>
  <c r="C1323" i="1"/>
  <c r="H1322" i="1"/>
  <c r="D1322" i="1"/>
  <c r="C1322" i="1"/>
  <c r="D1321" i="1"/>
  <c r="C1321" i="1"/>
  <c r="H1321" i="1" s="1"/>
  <c r="D1320" i="1"/>
  <c r="C1320" i="1"/>
  <c r="H1319" i="1"/>
  <c r="D1319" i="1"/>
  <c r="C1319" i="1"/>
  <c r="G1319" i="1" s="1"/>
  <c r="H1318" i="1"/>
  <c r="D1318" i="1"/>
  <c r="C1318" i="1"/>
  <c r="D1317" i="1"/>
  <c r="C1317" i="1"/>
  <c r="H1317" i="1" s="1"/>
  <c r="D1316" i="1"/>
  <c r="C1316" i="1"/>
  <c r="H1315" i="1"/>
  <c r="D1315" i="1"/>
  <c r="C1315" i="1"/>
  <c r="G1315" i="1" s="1"/>
  <c r="H1314" i="1"/>
  <c r="D1314" i="1"/>
  <c r="C1314" i="1"/>
  <c r="D1313" i="1"/>
  <c r="C1313" i="1"/>
  <c r="H1313" i="1" s="1"/>
  <c r="D1312" i="1"/>
  <c r="C1312" i="1"/>
  <c r="D1311" i="1"/>
  <c r="C1311" i="1"/>
  <c r="D1310" i="1"/>
  <c r="C1310" i="1"/>
  <c r="H1310" i="1" s="1"/>
  <c r="D1309" i="1"/>
  <c r="C1309" i="1"/>
  <c r="H1309" i="1" s="1"/>
  <c r="D1308" i="1"/>
  <c r="C1308" i="1"/>
  <c r="H1308" i="1" s="1"/>
  <c r="D1307" i="1"/>
  <c r="C1307" i="1"/>
  <c r="D1306" i="1"/>
  <c r="C1306" i="1"/>
  <c r="D1305" i="1"/>
  <c r="C1305" i="1"/>
  <c r="D1304" i="1"/>
  <c r="C1304" i="1"/>
  <c r="D1303" i="1"/>
  <c r="C1303" i="1"/>
  <c r="D1302" i="1"/>
  <c r="C1302" i="1"/>
  <c r="D1301" i="1"/>
  <c r="G1299" i="1"/>
  <c r="D1299" i="1"/>
  <c r="H1299" i="1" s="1"/>
  <c r="C1299" i="1"/>
  <c r="D1298" i="1"/>
  <c r="H1298" i="1" s="1"/>
  <c r="C1298" i="1"/>
  <c r="G1298" i="1" s="1"/>
  <c r="D1297" i="1"/>
  <c r="C1297" i="1"/>
  <c r="G1297" i="1" s="1"/>
  <c r="G1296" i="1"/>
  <c r="D1296" i="1"/>
  <c r="H1296" i="1" s="1"/>
  <c r="C1296" i="1"/>
  <c r="G1295" i="1"/>
  <c r="D1295" i="1"/>
  <c r="H1295" i="1" s="1"/>
  <c r="C1295" i="1"/>
  <c r="D1294" i="1"/>
  <c r="H1294" i="1" s="1"/>
  <c r="C1294" i="1"/>
  <c r="G1294" i="1" s="1"/>
  <c r="D1293" i="1"/>
  <c r="C1293" i="1"/>
  <c r="G1293" i="1" s="1"/>
  <c r="G1292" i="1"/>
  <c r="D1292" i="1"/>
  <c r="H1292" i="1" s="1"/>
  <c r="C1292" i="1"/>
  <c r="D1291" i="1"/>
  <c r="C1291" i="1"/>
  <c r="D1290" i="1"/>
  <c r="C1290" i="1"/>
  <c r="D1289" i="1"/>
  <c r="C1289" i="1"/>
  <c r="D1288" i="1"/>
  <c r="C1288" i="1"/>
  <c r="D1287" i="1"/>
  <c r="C1287" i="1"/>
  <c r="D1286" i="1"/>
  <c r="C1286" i="1"/>
  <c r="G1285" i="1"/>
  <c r="D1285" i="1"/>
  <c r="C1285" i="1"/>
  <c r="G1284" i="1"/>
  <c r="D1284" i="1"/>
  <c r="C1284" i="1"/>
  <c r="D1283" i="1"/>
  <c r="C1283" i="1"/>
  <c r="D1282" i="1"/>
  <c r="C1282" i="1"/>
  <c r="D1280" i="1"/>
  <c r="H1280" i="1" s="1"/>
  <c r="C1280" i="1"/>
  <c r="D1279" i="1"/>
  <c r="H1279" i="1" s="1"/>
  <c r="C1279"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C1264" i="1"/>
  <c r="D1263" i="1"/>
  <c r="C1263" i="1"/>
  <c r="D1262" i="1"/>
  <c r="C1262" i="1"/>
  <c r="D1261" i="1"/>
  <c r="C1261" i="1"/>
  <c r="D1260" i="1"/>
  <c r="C1260" i="1"/>
  <c r="D1258" i="1"/>
  <c r="C1258" i="1"/>
  <c r="D1257" i="1"/>
  <c r="C1257" i="1"/>
  <c r="D1256" i="1"/>
  <c r="D1254" i="1"/>
  <c r="C1254" i="1"/>
  <c r="D1253" i="1"/>
  <c r="C1253" i="1"/>
  <c r="C1252" i="1"/>
  <c r="G1252" i="1" s="1"/>
  <c r="D1251" i="1"/>
  <c r="C1251" i="1"/>
  <c r="D1250" i="1"/>
  <c r="C1250" i="1"/>
  <c r="D1249" i="1"/>
  <c r="C1249" i="1"/>
  <c r="D1248" i="1"/>
  <c r="C1248" i="1"/>
  <c r="G1248" i="1" s="1"/>
  <c r="D1247" i="1"/>
  <c r="H1247" i="1" s="1"/>
  <c r="C1247" i="1"/>
  <c r="D1246" i="1"/>
  <c r="C1246" i="1"/>
  <c r="H1246" i="1" s="1"/>
  <c r="D1245" i="1"/>
  <c r="C1245" i="1"/>
  <c r="D1244" i="1"/>
  <c r="C1244" i="1"/>
  <c r="D1243" i="1"/>
  <c r="C1243" i="1"/>
  <c r="D1242" i="1"/>
  <c r="C1242" i="1"/>
  <c r="D1241" i="1"/>
  <c r="C1241" i="1"/>
  <c r="D1240" i="1"/>
  <c r="C1240" i="1"/>
  <c r="D1239" i="1"/>
  <c r="H1239" i="1" s="1"/>
  <c r="C1239" i="1"/>
  <c r="H1238" i="1"/>
  <c r="D1238" i="1"/>
  <c r="C1238" i="1"/>
  <c r="D1237" i="1"/>
  <c r="C1237" i="1"/>
  <c r="G1237" i="1" s="1"/>
  <c r="D1236" i="1"/>
  <c r="C1236" i="1"/>
  <c r="D1235" i="1"/>
  <c r="C1235" i="1"/>
  <c r="H1235" i="1" s="1"/>
  <c r="D1234" i="1"/>
  <c r="C1234" i="1"/>
  <c r="D1233" i="1"/>
  <c r="C1233" i="1"/>
  <c r="G1233" i="1" s="1"/>
  <c r="D1232" i="1"/>
  <c r="C1232" i="1"/>
  <c r="D1231" i="1"/>
  <c r="C1231" i="1"/>
  <c r="D1230" i="1"/>
  <c r="C1230" i="1"/>
  <c r="D1229" i="1"/>
  <c r="C1229" i="1"/>
  <c r="G1229" i="1" s="1"/>
  <c r="D1228" i="1"/>
  <c r="C1228" i="1"/>
  <c r="D1227" i="1"/>
  <c r="C1227" i="1"/>
  <c r="D1226" i="1"/>
  <c r="C1226" i="1"/>
  <c r="D1225" i="1"/>
  <c r="C1225" i="1"/>
  <c r="G1225" i="1" s="1"/>
  <c r="D1224" i="1"/>
  <c r="D1222" i="1"/>
  <c r="C1222" i="1"/>
  <c r="D1221" i="1"/>
  <c r="C1221" i="1"/>
  <c r="D1220" i="1"/>
  <c r="C1220" i="1"/>
  <c r="D1219" i="1"/>
  <c r="C1219" i="1"/>
  <c r="D1218" i="1"/>
  <c r="C1218" i="1"/>
  <c r="D1217" i="1"/>
  <c r="C1217" i="1"/>
  <c r="H1216" i="1"/>
  <c r="D1216" i="1"/>
  <c r="C1216" i="1"/>
  <c r="D1215" i="1"/>
  <c r="C1215" i="1"/>
  <c r="D1214" i="1"/>
  <c r="C1214" i="1"/>
  <c r="D1213" i="1"/>
  <c r="C1213" i="1"/>
  <c r="D1212" i="1"/>
  <c r="C1212" i="1"/>
  <c r="D1211" i="1"/>
  <c r="C1211" i="1"/>
  <c r="D1210" i="1"/>
  <c r="C1210" i="1"/>
  <c r="D1209" i="1"/>
  <c r="C1209" i="1"/>
  <c r="H1208" i="1"/>
  <c r="D1208" i="1"/>
  <c r="C1208" i="1"/>
  <c r="D1206" i="1"/>
  <c r="C1206" i="1"/>
  <c r="D1205" i="1"/>
  <c r="C1205" i="1"/>
  <c r="H1204"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H1191" i="1" s="1"/>
  <c r="C1191" i="1"/>
  <c r="D1190" i="1"/>
  <c r="C1190" i="1"/>
  <c r="D1189" i="1"/>
  <c r="C1189" i="1"/>
  <c r="D1188" i="1"/>
  <c r="C1188" i="1"/>
  <c r="H1187" i="1"/>
  <c r="D1187" i="1"/>
  <c r="C1187" i="1"/>
  <c r="D1186" i="1"/>
  <c r="C1186" i="1"/>
  <c r="C1185" i="1"/>
  <c r="D1184" i="1"/>
  <c r="C1184" i="1"/>
  <c r="D1183" i="1"/>
  <c r="C1183" i="1"/>
  <c r="D1179" i="1"/>
  <c r="C1179" i="1"/>
  <c r="D1178" i="1"/>
  <c r="C1178" i="1"/>
  <c r="D1177" i="1"/>
  <c r="C1177" i="1"/>
  <c r="D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G1162" i="1" s="1"/>
  <c r="D1161" i="1"/>
  <c r="C1161" i="1"/>
  <c r="D1160" i="1"/>
  <c r="C1160" i="1"/>
  <c r="G1160" i="1" s="1"/>
  <c r="D1159" i="1"/>
  <c r="C1159" i="1"/>
  <c r="D1158" i="1"/>
  <c r="C1158" i="1"/>
  <c r="H1158" i="1" s="1"/>
  <c r="D1157" i="1"/>
  <c r="C1157" i="1"/>
  <c r="D1156" i="1"/>
  <c r="C1156" i="1"/>
  <c r="G1156" i="1" s="1"/>
  <c r="D1155" i="1"/>
  <c r="C1155" i="1"/>
  <c r="D1154" i="1"/>
  <c r="C1154" i="1"/>
  <c r="H1153" i="1"/>
  <c r="D1153" i="1"/>
  <c r="C1153" i="1"/>
  <c r="D1151" i="1"/>
  <c r="C1151" i="1"/>
  <c r="H1151" i="1" s="1"/>
  <c r="D1150" i="1"/>
  <c r="C1150" i="1"/>
  <c r="D1149" i="1"/>
  <c r="C1149" i="1"/>
  <c r="G1149" i="1" s="1"/>
  <c r="D1148" i="1"/>
  <c r="C1148" i="1"/>
  <c r="D1147" i="1"/>
  <c r="C1147" i="1"/>
  <c r="D1146" i="1"/>
  <c r="C1146" i="1"/>
  <c r="D1145" i="1"/>
  <c r="C1145" i="1"/>
  <c r="D1144" i="1"/>
  <c r="C1144" i="1"/>
  <c r="D1143" i="1"/>
  <c r="C1143" i="1"/>
  <c r="D1142" i="1"/>
  <c r="C1142" i="1"/>
  <c r="G1142" i="1" s="1"/>
  <c r="C1141" i="1"/>
  <c r="D1139" i="1"/>
  <c r="H1139" i="1" s="1"/>
  <c r="C1139" i="1"/>
  <c r="D1138" i="1"/>
  <c r="H1138" i="1" s="1"/>
  <c r="C1138" i="1"/>
  <c r="D1137" i="1"/>
  <c r="H1137" i="1" s="1"/>
  <c r="C1137" i="1"/>
  <c r="D1136" i="1"/>
  <c r="H1136" i="1" s="1"/>
  <c r="C1136" i="1"/>
  <c r="D1135" i="1"/>
  <c r="H1135" i="1" s="1"/>
  <c r="C1135" i="1"/>
  <c r="D1134" i="1"/>
  <c r="H1134" i="1" s="1"/>
  <c r="C1134" i="1"/>
  <c r="D1133" i="1"/>
  <c r="C1133" i="1"/>
  <c r="D1132" i="1"/>
  <c r="H1132" i="1" s="1"/>
  <c r="C1132" i="1"/>
  <c r="D1131" i="1"/>
  <c r="C1131" i="1"/>
  <c r="G1131" i="1" s="1"/>
  <c r="D1130" i="1"/>
  <c r="H1130" i="1" s="1"/>
  <c r="C1130" i="1"/>
  <c r="D1129" i="1"/>
  <c r="C1129" i="1"/>
  <c r="G1129" i="1" s="1"/>
  <c r="D1128" i="1"/>
  <c r="H1128" i="1" s="1"/>
  <c r="C1128" i="1"/>
  <c r="D1127" i="1"/>
  <c r="C1127" i="1"/>
  <c r="D1126" i="1"/>
  <c r="H1126" i="1" s="1"/>
  <c r="C1126" i="1"/>
  <c r="D1125" i="1"/>
  <c r="C1125" i="1"/>
  <c r="D1124" i="1"/>
  <c r="H1124" i="1" s="1"/>
  <c r="C1124" i="1"/>
  <c r="D1123" i="1"/>
  <c r="C1123" i="1"/>
  <c r="G1123" i="1" s="1"/>
  <c r="D1122" i="1"/>
  <c r="C1122" i="1"/>
  <c r="G1122" i="1" s="1"/>
  <c r="D1121" i="1"/>
  <c r="C1121" i="1"/>
  <c r="G1121" i="1" s="1"/>
  <c r="D1120" i="1"/>
  <c r="C1120" i="1"/>
  <c r="G1120" i="1" s="1"/>
  <c r="D1119" i="1"/>
  <c r="G1119" i="1" s="1"/>
  <c r="C1119" i="1"/>
  <c r="D1118" i="1"/>
  <c r="H1118" i="1" s="1"/>
  <c r="C1118" i="1"/>
  <c r="D1117" i="1"/>
  <c r="C1117" i="1"/>
  <c r="D1116" i="1"/>
  <c r="H1116" i="1" s="1"/>
  <c r="C1116" i="1"/>
  <c r="G1115" i="1"/>
  <c r="D1115" i="1"/>
  <c r="C1115" i="1"/>
  <c r="D1114" i="1"/>
  <c r="C1114" i="1"/>
  <c r="G1114" i="1" s="1"/>
  <c r="D1113" i="1"/>
  <c r="C1113" i="1"/>
  <c r="G1113" i="1" s="1"/>
  <c r="D1112" i="1"/>
  <c r="C1112" i="1"/>
  <c r="G1112" i="1" s="1"/>
  <c r="D1111" i="1"/>
  <c r="C1111" i="1"/>
  <c r="G1111" i="1" s="1"/>
  <c r="D1110" i="1"/>
  <c r="H1110" i="1" s="1"/>
  <c r="C1110" i="1"/>
  <c r="D1109" i="1"/>
  <c r="C1109" i="1"/>
  <c r="D1108" i="1"/>
  <c r="H1108" i="1" s="1"/>
  <c r="C1108" i="1"/>
  <c r="D1107" i="1"/>
  <c r="C1107" i="1"/>
  <c r="G1107" i="1" s="1"/>
  <c r="D1106" i="1"/>
  <c r="C1106" i="1"/>
  <c r="D1105" i="1"/>
  <c r="C1105" i="1"/>
  <c r="G1105" i="1" s="1"/>
  <c r="D1104" i="1"/>
  <c r="C1104" i="1"/>
  <c r="G1104" i="1" s="1"/>
  <c r="D1103" i="1"/>
  <c r="G1103" i="1" s="1"/>
  <c r="C1103" i="1"/>
  <c r="D1102" i="1"/>
  <c r="H1102" i="1" s="1"/>
  <c r="C1102" i="1"/>
  <c r="D1101" i="1"/>
  <c r="C1101" i="1"/>
  <c r="D1100" i="1"/>
  <c r="H1100" i="1" s="1"/>
  <c r="C1100" i="1"/>
  <c r="G1099" i="1"/>
  <c r="D1099" i="1"/>
  <c r="C1099" i="1"/>
  <c r="D1098" i="1"/>
  <c r="C1098" i="1"/>
  <c r="G1098" i="1" s="1"/>
  <c r="D1097" i="1"/>
  <c r="C1097" i="1"/>
  <c r="G1097" i="1" s="1"/>
  <c r="D1096" i="1"/>
  <c r="C1096" i="1"/>
  <c r="G1096" i="1" s="1"/>
  <c r="D1095" i="1"/>
  <c r="C1095" i="1"/>
  <c r="G1095" i="1" s="1"/>
  <c r="D1094" i="1"/>
  <c r="H1094" i="1" s="1"/>
  <c r="C1094" i="1"/>
  <c r="D1092" i="1"/>
  <c r="C1092" i="1"/>
  <c r="G1092" i="1" s="1"/>
  <c r="D1091" i="1"/>
  <c r="C1091" i="1"/>
  <c r="G1091" i="1" s="1"/>
  <c r="D1090" i="1"/>
  <c r="G1090" i="1" s="1"/>
  <c r="C1090" i="1"/>
  <c r="D1089" i="1"/>
  <c r="H1089" i="1" s="1"/>
  <c r="C1089" i="1"/>
  <c r="D1088" i="1"/>
  <c r="C1088" i="1"/>
  <c r="D1087" i="1"/>
  <c r="C1087" i="1"/>
  <c r="D1086" i="1"/>
  <c r="H1086" i="1" s="1"/>
  <c r="C1086" i="1"/>
  <c r="D1085" i="1"/>
  <c r="C1085" i="1"/>
  <c r="G1084" i="1"/>
  <c r="D1084" i="1"/>
  <c r="C1084" i="1"/>
  <c r="D1083" i="1"/>
  <c r="C1083" i="1"/>
  <c r="G1083" i="1" s="1"/>
  <c r="D1082" i="1"/>
  <c r="C1082" i="1"/>
  <c r="G1082" i="1" s="1"/>
  <c r="D1081" i="1"/>
  <c r="C1081" i="1"/>
  <c r="G1081" i="1" s="1"/>
  <c r="D1080" i="1"/>
  <c r="C1080" i="1"/>
  <c r="G1080" i="1" s="1"/>
  <c r="D1079" i="1"/>
  <c r="H1079" i="1" s="1"/>
  <c r="C1079" i="1"/>
  <c r="D1078" i="1"/>
  <c r="C1078" i="1"/>
  <c r="G1077" i="1"/>
  <c r="D1077" i="1"/>
  <c r="C1077" i="1"/>
  <c r="D1076" i="1"/>
  <c r="C1076" i="1"/>
  <c r="C1075" i="1"/>
  <c r="D1073" i="1"/>
  <c r="C1073" i="1"/>
  <c r="D1072" i="1"/>
  <c r="H1072" i="1" s="1"/>
  <c r="C1072" i="1"/>
  <c r="D1071" i="1"/>
  <c r="C1071" i="1"/>
  <c r="G1071" i="1" s="1"/>
  <c r="D1070" i="1"/>
  <c r="C1070" i="1"/>
  <c r="G1070" i="1" s="1"/>
  <c r="D1069" i="1"/>
  <c r="C1069" i="1"/>
  <c r="G1069" i="1" s="1"/>
  <c r="D1068" i="1"/>
  <c r="C1068" i="1"/>
  <c r="G1068" i="1" s="1"/>
  <c r="D1067" i="1"/>
  <c r="G1067" i="1" s="1"/>
  <c r="C1067" i="1"/>
  <c r="D1066" i="1"/>
  <c r="H1066" i="1" s="1"/>
  <c r="C1066" i="1"/>
  <c r="D1065" i="1"/>
  <c r="C1065" i="1"/>
  <c r="D1064" i="1"/>
  <c r="H1064" i="1" s="1"/>
  <c r="C1064" i="1"/>
  <c r="G1063" i="1"/>
  <c r="D1063" i="1"/>
  <c r="C1063" i="1"/>
  <c r="D1062" i="1"/>
  <c r="C1062" i="1"/>
  <c r="G1062" i="1" s="1"/>
  <c r="D1061" i="1"/>
  <c r="C1061" i="1"/>
  <c r="G1061" i="1" s="1"/>
  <c r="D1060" i="1"/>
  <c r="C1060" i="1"/>
  <c r="D1059" i="1"/>
  <c r="C1059" i="1"/>
  <c r="D1058" i="1"/>
  <c r="C1058" i="1"/>
  <c r="G1058" i="1" s="1"/>
  <c r="D1057" i="1"/>
  <c r="D1056" i="1"/>
  <c r="H1056" i="1" s="1"/>
  <c r="C1056" i="1"/>
  <c r="G1055" i="1"/>
  <c r="D1055" i="1"/>
  <c r="C1055" i="1"/>
  <c r="D1054" i="1"/>
  <c r="C1054" i="1"/>
  <c r="G1054" i="1" s="1"/>
  <c r="D1053" i="1"/>
  <c r="C1053" i="1"/>
  <c r="G1053" i="1" s="1"/>
  <c r="D1052" i="1"/>
  <c r="C1052" i="1"/>
  <c r="D1051" i="1"/>
  <c r="C1051" i="1"/>
  <c r="G1051" i="1" s="1"/>
  <c r="D1050" i="1"/>
  <c r="H1050" i="1" s="1"/>
  <c r="C1050" i="1"/>
  <c r="D1049" i="1"/>
  <c r="C1049" i="1"/>
  <c r="D1048" i="1"/>
  <c r="H1048" i="1" s="1"/>
  <c r="C1048" i="1"/>
  <c r="D1047" i="1"/>
  <c r="C1047" i="1"/>
  <c r="G1047" i="1" s="1"/>
  <c r="D1046" i="1"/>
  <c r="C1046" i="1"/>
  <c r="G1046" i="1" s="1"/>
  <c r="D1045" i="1"/>
  <c r="C1045" i="1"/>
  <c r="D1044" i="1"/>
  <c r="C1044" i="1"/>
  <c r="G1044" i="1" s="1"/>
  <c r="D1043" i="1"/>
  <c r="H1043" i="1" s="1"/>
  <c r="C1043" i="1"/>
  <c r="D1042" i="1"/>
  <c r="C1042" i="1"/>
  <c r="D1041" i="1"/>
  <c r="C1041" i="1"/>
  <c r="D1040" i="1"/>
  <c r="C1040" i="1"/>
  <c r="D1039" i="1"/>
  <c r="C1039" i="1"/>
  <c r="D1038" i="1"/>
  <c r="H1038" i="1" s="1"/>
  <c r="C1038" i="1"/>
  <c r="D1037" i="1"/>
  <c r="C1037" i="1"/>
  <c r="D1036" i="1"/>
  <c r="H1036" i="1" s="1"/>
  <c r="C1036" i="1"/>
  <c r="D1035" i="1"/>
  <c r="C1035" i="1"/>
  <c r="D1034" i="1"/>
  <c r="C1034" i="1"/>
  <c r="D1033" i="1"/>
  <c r="G1033" i="1" s="1"/>
  <c r="C1033" i="1"/>
  <c r="D1032" i="1"/>
  <c r="C1032" i="1"/>
  <c r="D1031" i="1"/>
  <c r="C1031" i="1"/>
  <c r="D1030" i="1"/>
  <c r="H1030" i="1" s="1"/>
  <c r="C1030" i="1"/>
  <c r="D1029" i="1"/>
  <c r="C1029" i="1"/>
  <c r="D1028" i="1"/>
  <c r="H1028" i="1" s="1"/>
  <c r="C1028" i="1"/>
  <c r="D1027" i="1"/>
  <c r="C1027" i="1"/>
  <c r="D1026" i="1"/>
  <c r="C1026" i="1"/>
  <c r="D1025" i="1"/>
  <c r="C1025" i="1"/>
  <c r="D1024" i="1"/>
  <c r="C1024" i="1"/>
  <c r="D1023" i="1"/>
  <c r="C1023" i="1"/>
  <c r="D1022" i="1"/>
  <c r="C1022" i="1"/>
  <c r="G1021" i="1"/>
  <c r="D1021" i="1"/>
  <c r="C1021" i="1"/>
  <c r="D1020" i="1"/>
  <c r="C1020" i="1"/>
  <c r="D1019" i="1"/>
  <c r="C1019" i="1"/>
  <c r="G1019" i="1" s="1"/>
  <c r="D1018" i="1"/>
  <c r="C1018" i="1"/>
  <c r="D1016" i="1"/>
  <c r="C1016" i="1"/>
  <c r="G1016" i="1" s="1"/>
  <c r="D1015" i="1"/>
  <c r="C1015" i="1"/>
  <c r="G1015" i="1" s="1"/>
  <c r="D1014" i="1"/>
  <c r="C1014" i="1"/>
  <c r="G1014" i="1" s="1"/>
  <c r="D1013" i="1"/>
  <c r="G1013" i="1" s="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D942" i="1"/>
  <c r="H942" i="1" s="1"/>
  <c r="C942" i="1"/>
  <c r="G941" i="1"/>
  <c r="D941" i="1"/>
  <c r="H941" i="1" s="1"/>
  <c r="C941" i="1"/>
  <c r="D940" i="1"/>
  <c r="H940" i="1" s="1"/>
  <c r="C940" i="1"/>
  <c r="G939" i="1"/>
  <c r="D939" i="1"/>
  <c r="H939" i="1" s="1"/>
  <c r="C939" i="1"/>
  <c r="D938" i="1"/>
  <c r="H938" i="1" s="1"/>
  <c r="C938" i="1"/>
  <c r="G937" i="1"/>
  <c r="D937" i="1"/>
  <c r="H937" i="1" s="1"/>
  <c r="C937" i="1"/>
  <c r="D936" i="1"/>
  <c r="H936" i="1" s="1"/>
  <c r="C936" i="1"/>
  <c r="G935" i="1"/>
  <c r="D935" i="1"/>
  <c r="H935" i="1" s="1"/>
  <c r="C935" i="1"/>
  <c r="D934" i="1"/>
  <c r="H934" i="1" s="1"/>
  <c r="C934" i="1"/>
  <c r="G933" i="1"/>
  <c r="D933" i="1"/>
  <c r="H933" i="1" s="1"/>
  <c r="C933" i="1"/>
  <c r="D932" i="1"/>
  <c r="H932" i="1" s="1"/>
  <c r="C932" i="1"/>
  <c r="G931" i="1"/>
  <c r="D931" i="1"/>
  <c r="H931" i="1" s="1"/>
  <c r="C931" i="1"/>
  <c r="D930" i="1"/>
  <c r="H930" i="1" s="1"/>
  <c r="C930" i="1"/>
  <c r="G929" i="1"/>
  <c r="D929" i="1"/>
  <c r="H929" i="1" s="1"/>
  <c r="C929" i="1"/>
  <c r="D928" i="1"/>
  <c r="H928" i="1" s="1"/>
  <c r="C928" i="1"/>
  <c r="G927" i="1"/>
  <c r="D927" i="1"/>
  <c r="H927" i="1" s="1"/>
  <c r="C927" i="1"/>
  <c r="D926" i="1"/>
  <c r="H926" i="1" s="1"/>
  <c r="C926" i="1"/>
  <c r="G925" i="1"/>
  <c r="D925" i="1"/>
  <c r="H925" i="1" s="1"/>
  <c r="C925" i="1"/>
  <c r="D924" i="1"/>
  <c r="H924" i="1" s="1"/>
  <c r="C924" i="1"/>
  <c r="G923" i="1"/>
  <c r="D923" i="1"/>
  <c r="H923" i="1" s="1"/>
  <c r="C923" i="1"/>
  <c r="D922" i="1"/>
  <c r="H922" i="1" s="1"/>
  <c r="C922" i="1"/>
  <c r="G921" i="1"/>
  <c r="D921" i="1"/>
  <c r="H921" i="1" s="1"/>
  <c r="C921" i="1"/>
  <c r="D920" i="1"/>
  <c r="H920" i="1" s="1"/>
  <c r="C920" i="1"/>
  <c r="G919" i="1"/>
  <c r="D919" i="1"/>
  <c r="H919" i="1" s="1"/>
  <c r="C919" i="1"/>
  <c r="D918" i="1"/>
  <c r="H918" i="1" s="1"/>
  <c r="C918" i="1"/>
  <c r="G917" i="1"/>
  <c r="D917" i="1"/>
  <c r="H917" i="1" s="1"/>
  <c r="C917" i="1"/>
  <c r="D916" i="1"/>
  <c r="H916" i="1" s="1"/>
  <c r="C916" i="1"/>
  <c r="G915" i="1"/>
  <c r="D915" i="1"/>
  <c r="H915" i="1" s="1"/>
  <c r="C915" i="1"/>
  <c r="D914" i="1"/>
  <c r="H914" i="1" s="1"/>
  <c r="C914" i="1"/>
  <c r="G913" i="1"/>
  <c r="D913" i="1"/>
  <c r="H913" i="1" s="1"/>
  <c r="C913" i="1"/>
  <c r="D912" i="1"/>
  <c r="H912" i="1" s="1"/>
  <c r="C912" i="1"/>
  <c r="G911" i="1"/>
  <c r="D911" i="1"/>
  <c r="H911" i="1" s="1"/>
  <c r="C911" i="1"/>
  <c r="D910" i="1"/>
  <c r="H910" i="1" s="1"/>
  <c r="C910" i="1"/>
  <c r="G909" i="1"/>
  <c r="D909" i="1"/>
  <c r="H909" i="1" s="1"/>
  <c r="C909" i="1"/>
  <c r="D908" i="1"/>
  <c r="H908" i="1" s="1"/>
  <c r="C908" i="1"/>
  <c r="G907" i="1"/>
  <c r="D907" i="1"/>
  <c r="H907" i="1" s="1"/>
  <c r="C907" i="1"/>
  <c r="D906" i="1"/>
  <c r="H906" i="1" s="1"/>
  <c r="C906" i="1"/>
  <c r="G905" i="1"/>
  <c r="D905" i="1"/>
  <c r="H905" i="1" s="1"/>
  <c r="C905" i="1"/>
  <c r="D904" i="1"/>
  <c r="H904" i="1" s="1"/>
  <c r="C904" i="1"/>
  <c r="G903" i="1"/>
  <c r="D903" i="1"/>
  <c r="H903" i="1" s="1"/>
  <c r="C903" i="1"/>
  <c r="D902" i="1"/>
  <c r="H902" i="1" s="1"/>
  <c r="C902" i="1"/>
  <c r="G901" i="1"/>
  <c r="D901" i="1"/>
  <c r="H901" i="1" s="1"/>
  <c r="C901" i="1"/>
  <c r="D900" i="1"/>
  <c r="H900" i="1" s="1"/>
  <c r="C900" i="1"/>
  <c r="G899" i="1"/>
  <c r="D899" i="1"/>
  <c r="H899" i="1" s="1"/>
  <c r="C899" i="1"/>
  <c r="D898" i="1"/>
  <c r="H898" i="1" s="1"/>
  <c r="C898" i="1"/>
  <c r="G897" i="1"/>
  <c r="D897" i="1"/>
  <c r="H897" i="1" s="1"/>
  <c r="C897" i="1"/>
  <c r="D896" i="1"/>
  <c r="H896" i="1" s="1"/>
  <c r="C896" i="1"/>
  <c r="G895" i="1"/>
  <c r="D895" i="1"/>
  <c r="H895" i="1" s="1"/>
  <c r="C895" i="1"/>
  <c r="D894" i="1"/>
  <c r="H894" i="1" s="1"/>
  <c r="C894" i="1"/>
  <c r="G893" i="1"/>
  <c r="D893" i="1"/>
  <c r="H893" i="1" s="1"/>
  <c r="C893" i="1"/>
  <c r="D892" i="1"/>
  <c r="H892" i="1" s="1"/>
  <c r="C892" i="1"/>
  <c r="G891" i="1"/>
  <c r="D891" i="1"/>
  <c r="H891" i="1" s="1"/>
  <c r="C891" i="1"/>
  <c r="D890" i="1"/>
  <c r="H890" i="1" s="1"/>
  <c r="C890" i="1"/>
  <c r="G889" i="1"/>
  <c r="D889" i="1"/>
  <c r="H889" i="1" s="1"/>
  <c r="C889" i="1"/>
  <c r="D888" i="1"/>
  <c r="H888" i="1" s="1"/>
  <c r="C888" i="1"/>
  <c r="G887" i="1"/>
  <c r="D887" i="1"/>
  <c r="H887" i="1" s="1"/>
  <c r="C887" i="1"/>
  <c r="D886" i="1"/>
  <c r="H886" i="1" s="1"/>
  <c r="C886" i="1"/>
  <c r="G885" i="1"/>
  <c r="D885" i="1"/>
  <c r="H885" i="1" s="1"/>
  <c r="C885" i="1"/>
  <c r="D884" i="1"/>
  <c r="H884" i="1" s="1"/>
  <c r="C884" i="1"/>
  <c r="G883" i="1"/>
  <c r="D883" i="1"/>
  <c r="H883" i="1" s="1"/>
  <c r="C883" i="1"/>
  <c r="D882" i="1"/>
  <c r="H882" i="1" s="1"/>
  <c r="C882" i="1"/>
  <c r="G881" i="1"/>
  <c r="D881" i="1"/>
  <c r="H881" i="1" s="1"/>
  <c r="C881" i="1"/>
  <c r="D880" i="1"/>
  <c r="H880" i="1" s="1"/>
  <c r="C880" i="1"/>
  <c r="G879" i="1"/>
  <c r="D879" i="1"/>
  <c r="H879" i="1" s="1"/>
  <c r="C879" i="1"/>
  <c r="D878" i="1"/>
  <c r="H878" i="1" s="1"/>
  <c r="C878" i="1"/>
  <c r="G877" i="1"/>
  <c r="D877" i="1"/>
  <c r="H877" i="1" s="1"/>
  <c r="C877" i="1"/>
  <c r="D876" i="1"/>
  <c r="H876" i="1" s="1"/>
  <c r="C876" i="1"/>
  <c r="G875" i="1"/>
  <c r="D875" i="1"/>
  <c r="H875" i="1" s="1"/>
  <c r="C875" i="1"/>
  <c r="D874" i="1"/>
  <c r="H874" i="1" s="1"/>
  <c r="C874" i="1"/>
  <c r="G873" i="1"/>
  <c r="D873" i="1"/>
  <c r="H873" i="1" s="1"/>
  <c r="C873" i="1"/>
  <c r="D872" i="1"/>
  <c r="H872" i="1" s="1"/>
  <c r="C872" i="1"/>
  <c r="G871" i="1"/>
  <c r="D871" i="1"/>
  <c r="H871" i="1" s="1"/>
  <c r="C871" i="1"/>
  <c r="D870" i="1"/>
  <c r="H870" i="1" s="1"/>
  <c r="C870" i="1"/>
  <c r="G869" i="1"/>
  <c r="D869" i="1"/>
  <c r="H869" i="1" s="1"/>
  <c r="C869" i="1"/>
  <c r="D868" i="1"/>
  <c r="H868" i="1" s="1"/>
  <c r="C868" i="1"/>
  <c r="G867" i="1"/>
  <c r="D867" i="1"/>
  <c r="H867" i="1" s="1"/>
  <c r="C867" i="1"/>
  <c r="D866" i="1"/>
  <c r="H866" i="1" s="1"/>
  <c r="C866" i="1"/>
  <c r="G865" i="1"/>
  <c r="D865" i="1"/>
  <c r="H865" i="1" s="1"/>
  <c r="C865" i="1"/>
  <c r="D864" i="1"/>
  <c r="H864" i="1" s="1"/>
  <c r="C864" i="1"/>
  <c r="G863" i="1"/>
  <c r="D863" i="1"/>
  <c r="H863" i="1" s="1"/>
  <c r="C863" i="1"/>
  <c r="D862" i="1"/>
  <c r="H862" i="1" s="1"/>
  <c r="C862" i="1"/>
  <c r="G861" i="1"/>
  <c r="D861" i="1"/>
  <c r="H861" i="1" s="1"/>
  <c r="C861" i="1"/>
  <c r="D860" i="1"/>
  <c r="H860" i="1" s="1"/>
  <c r="C860" i="1"/>
  <c r="G859" i="1"/>
  <c r="D859" i="1"/>
  <c r="H859" i="1" s="1"/>
  <c r="C859" i="1"/>
  <c r="D858" i="1"/>
  <c r="H858" i="1" s="1"/>
  <c r="C858" i="1"/>
  <c r="G857" i="1"/>
  <c r="D857" i="1"/>
  <c r="H857" i="1" s="1"/>
  <c r="C857" i="1"/>
  <c r="D856" i="1"/>
  <c r="H856" i="1" s="1"/>
  <c r="C856" i="1"/>
  <c r="G855" i="1"/>
  <c r="D855" i="1"/>
  <c r="H855" i="1" s="1"/>
  <c r="C855" i="1"/>
  <c r="D854" i="1"/>
  <c r="H854" i="1" s="1"/>
  <c r="C854" i="1"/>
  <c r="G853" i="1"/>
  <c r="D853" i="1"/>
  <c r="H853" i="1" s="1"/>
  <c r="C853" i="1"/>
  <c r="D852" i="1"/>
  <c r="H852" i="1" s="1"/>
  <c r="C852" i="1"/>
  <c r="G851" i="1"/>
  <c r="D851" i="1"/>
  <c r="H851" i="1" s="1"/>
  <c r="C851" i="1"/>
  <c r="D850" i="1"/>
  <c r="H850" i="1" s="1"/>
  <c r="C850" i="1"/>
  <c r="G849" i="1"/>
  <c r="D849" i="1"/>
  <c r="H849" i="1" s="1"/>
  <c r="C849" i="1"/>
  <c r="D848" i="1"/>
  <c r="H848" i="1" s="1"/>
  <c r="C848" i="1"/>
  <c r="G847" i="1"/>
  <c r="D847" i="1"/>
  <c r="H847" i="1" s="1"/>
  <c r="C847" i="1"/>
  <c r="D846" i="1"/>
  <c r="H846" i="1" s="1"/>
  <c r="C846" i="1"/>
  <c r="G845" i="1"/>
  <c r="D845" i="1"/>
  <c r="H845" i="1" s="1"/>
  <c r="C845" i="1"/>
  <c r="D844" i="1"/>
  <c r="H844" i="1" s="1"/>
  <c r="C844" i="1"/>
  <c r="G843" i="1"/>
  <c r="D843" i="1"/>
  <c r="H843" i="1" s="1"/>
  <c r="C843" i="1"/>
  <c r="D842" i="1"/>
  <c r="H842" i="1" s="1"/>
  <c r="C842" i="1"/>
  <c r="G841" i="1"/>
  <c r="D841" i="1"/>
  <c r="H841" i="1" s="1"/>
  <c r="C841" i="1"/>
  <c r="D840" i="1"/>
  <c r="H840" i="1" s="1"/>
  <c r="C840" i="1"/>
  <c r="G839" i="1"/>
  <c r="D839" i="1"/>
  <c r="H839" i="1" s="1"/>
  <c r="C839" i="1"/>
  <c r="D838" i="1"/>
  <c r="H838" i="1" s="1"/>
  <c r="C838" i="1"/>
  <c r="G837" i="1"/>
  <c r="D837" i="1"/>
  <c r="H837" i="1" s="1"/>
  <c r="C837" i="1"/>
  <c r="D836" i="1"/>
  <c r="H836" i="1" s="1"/>
  <c r="C836" i="1"/>
  <c r="G835" i="1"/>
  <c r="D835" i="1"/>
  <c r="H835" i="1" s="1"/>
  <c r="C835" i="1"/>
  <c r="D834" i="1"/>
  <c r="H834" i="1" s="1"/>
  <c r="C834" i="1"/>
  <c r="G833" i="1"/>
  <c r="D833" i="1"/>
  <c r="H833" i="1" s="1"/>
  <c r="C833" i="1"/>
  <c r="G832" i="1"/>
  <c r="D832" i="1"/>
  <c r="H832" i="1" s="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G727"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G678" i="1"/>
  <c r="D678" i="1"/>
  <c r="H678" i="1" s="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H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G416"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H267" i="1" s="1"/>
  <c r="C267" i="1"/>
  <c r="H266" i="1"/>
  <c r="G266" i="1"/>
  <c r="D266" i="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G196" i="1"/>
  <c r="D196" i="1"/>
  <c r="C196" i="1"/>
  <c r="D195" i="1"/>
  <c r="H195" i="1" s="1"/>
  <c r="C195" i="1"/>
  <c r="D194" i="1"/>
  <c r="H194" i="1" s="1"/>
  <c r="C194" i="1"/>
  <c r="H193" i="1"/>
  <c r="G193" i="1"/>
  <c r="D193" i="1"/>
  <c r="C193" i="1"/>
  <c r="G192"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G181" i="1" s="1"/>
  <c r="C181" i="1"/>
  <c r="D180" i="1"/>
  <c r="H180" i="1" s="1"/>
  <c r="C180" i="1"/>
  <c r="D179" i="1"/>
  <c r="G179" i="1" s="1"/>
  <c r="C179" i="1"/>
  <c r="G178" i="1"/>
  <c r="D178" i="1"/>
  <c r="H178" i="1" s="1"/>
  <c r="C178" i="1"/>
  <c r="D177" i="1"/>
  <c r="G177" i="1" s="1"/>
  <c r="C177" i="1"/>
  <c r="D176" i="1"/>
  <c r="G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C166" i="1"/>
  <c r="G165" i="1"/>
  <c r="D165" i="1"/>
  <c r="H165" i="1" s="1"/>
  <c r="C165" i="1"/>
  <c r="D164" i="1"/>
  <c r="H164" i="1" s="1"/>
  <c r="C164" i="1"/>
  <c r="G163" i="1"/>
  <c r="D163" i="1"/>
  <c r="H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D154" i="1"/>
  <c r="H154" i="1" s="1"/>
  <c r="C154" i="1"/>
  <c r="D153" i="1"/>
  <c r="H153" i="1" s="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H126" i="1"/>
  <c r="D126" i="1"/>
  <c r="G126" i="1" s="1"/>
  <c r="C126" i="1"/>
  <c r="H125" i="1"/>
  <c r="D125" i="1"/>
  <c r="G125" i="1" s="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44" i="9" l="1"/>
  <c r="B244" i="9" s="1"/>
  <c r="E324" i="9"/>
  <c r="B324" i="9" s="1"/>
  <c r="H1558" i="1"/>
  <c r="G1558" i="1"/>
  <c r="D22" i="7"/>
  <c r="H422" i="1"/>
  <c r="G422" i="1"/>
  <c r="G298" i="1"/>
  <c r="D1201" i="1"/>
  <c r="F256" i="5"/>
  <c r="G1146" i="1"/>
  <c r="H1146" i="1"/>
  <c r="G1192" i="1"/>
  <c r="H1192" i="1"/>
  <c r="G1328" i="1"/>
  <c r="H1328" i="1"/>
  <c r="G1347" i="1"/>
  <c r="H1347" i="1"/>
  <c r="H1394" i="1"/>
  <c r="G1394" i="1"/>
  <c r="H1396" i="1"/>
  <c r="G1396" i="1"/>
  <c r="H314" i="9"/>
  <c r="E88" i="5"/>
  <c r="D1093" i="1" s="1"/>
  <c r="H1020" i="1"/>
  <c r="G1028" i="1"/>
  <c r="G1032" i="1"/>
  <c r="G1036" i="1"/>
  <c r="G1038" i="1"/>
  <c r="G1042" i="1"/>
  <c r="G1049" i="1"/>
  <c r="H1052" i="1"/>
  <c r="H1054" i="1"/>
  <c r="H1058" i="1"/>
  <c r="H1062" i="1"/>
  <c r="G1064" i="1"/>
  <c r="G1066" i="1"/>
  <c r="G1073" i="1"/>
  <c r="H1081" i="1"/>
  <c r="H1083" i="1"/>
  <c r="G1089" i="1"/>
  <c r="H1096" i="1"/>
  <c r="H1098" i="1"/>
  <c r="G1100" i="1"/>
  <c r="G1109" i="1"/>
  <c r="H1112" i="1"/>
  <c r="H1114" i="1"/>
  <c r="G1116" i="1"/>
  <c r="G1118" i="1"/>
  <c r="G1125" i="1"/>
  <c r="G1127" i="1"/>
  <c r="H1282" i="1"/>
  <c r="G1282" i="1"/>
  <c r="F264" i="5"/>
  <c r="C1268" i="1"/>
  <c r="G1336" i="1"/>
  <c r="H1336" i="1"/>
  <c r="G1363" i="1"/>
  <c r="H1363" i="1"/>
  <c r="G1371" i="1"/>
  <c r="H1371" i="1"/>
  <c r="G1379" i="1"/>
  <c r="H1379" i="1"/>
  <c r="H1392" i="1"/>
  <c r="G1392" i="1"/>
  <c r="H1398" i="1"/>
  <c r="G1398" i="1"/>
  <c r="F297" i="5"/>
  <c r="C1301" i="1"/>
  <c r="G1301" i="1" s="1"/>
  <c r="G1316" i="1"/>
  <c r="H1316" i="1"/>
  <c r="G1324" i="1"/>
  <c r="H1324" i="1"/>
  <c r="G1332" i="1"/>
  <c r="H1332" i="1"/>
  <c r="G1343" i="1"/>
  <c r="H1343" i="1"/>
  <c r="G1351" i="1"/>
  <c r="H1351" i="1"/>
  <c r="G1359" i="1"/>
  <c r="H1359" i="1"/>
  <c r="G1367" i="1"/>
  <c r="H1367" i="1"/>
  <c r="G1375" i="1"/>
  <c r="H1375" i="1"/>
  <c r="H1391" i="1"/>
  <c r="G1391" i="1"/>
  <c r="H1393" i="1"/>
  <c r="G1393" i="1"/>
  <c r="H1395" i="1"/>
  <c r="G1395" i="1"/>
  <c r="H1397" i="1"/>
  <c r="G1397" i="1"/>
  <c r="H1399" i="1"/>
  <c r="G1399" i="1"/>
  <c r="D219" i="5"/>
  <c r="C1223" i="1" s="1"/>
  <c r="C1224" i="1"/>
  <c r="G1224" i="1" s="1"/>
  <c r="C1256" i="1"/>
  <c r="G1256" i="1" s="1"/>
  <c r="F252" i="5"/>
  <c r="G1320" i="1"/>
  <c r="H1320" i="1"/>
  <c r="G1355" i="1"/>
  <c r="H1355" i="1"/>
  <c r="H1400" i="1"/>
  <c r="G1400" i="1"/>
  <c r="H1014" i="1"/>
  <c r="H1016" i="1"/>
  <c r="G1029" i="1"/>
  <c r="G1031" i="1"/>
  <c r="G1037" i="1"/>
  <c r="G1043" i="1"/>
  <c r="H1046" i="1"/>
  <c r="G1048" i="1"/>
  <c r="G1050" i="1"/>
  <c r="G1065" i="1"/>
  <c r="H1068" i="1"/>
  <c r="H1070" i="1"/>
  <c r="G1072" i="1"/>
  <c r="G1079" i="1"/>
  <c r="G1088" i="1"/>
  <c r="H1091" i="1"/>
  <c r="G1094" i="1"/>
  <c r="G1101" i="1"/>
  <c r="H1104" i="1"/>
  <c r="H1106" i="1"/>
  <c r="G1108" i="1"/>
  <c r="G1132" i="1"/>
  <c r="G1134" i="1"/>
  <c r="G1136" i="1"/>
  <c r="G1138" i="1"/>
  <c r="H1147" i="1"/>
  <c r="G1170" i="1"/>
  <c r="H1170" i="1"/>
  <c r="G1186" i="1"/>
  <c r="H1199" i="1"/>
  <c r="D1207" i="1"/>
  <c r="G1254" i="1"/>
  <c r="H1254" i="1"/>
  <c r="G1283" i="1"/>
  <c r="H1286" i="1"/>
  <c r="G1286" i="1"/>
  <c r="G1117" i="1"/>
  <c r="H1120" i="1"/>
  <c r="H1122" i="1"/>
  <c r="G1124" i="1"/>
  <c r="G1126" i="1"/>
  <c r="G1133" i="1"/>
  <c r="G1135" i="1"/>
  <c r="G1137" i="1"/>
  <c r="G1139" i="1"/>
  <c r="G1150" i="1"/>
  <c r="G1153" i="1"/>
  <c r="H1154" i="1"/>
  <c r="G1174" i="1"/>
  <c r="G1187" i="1"/>
  <c r="G1196" i="1"/>
  <c r="G1200" i="1"/>
  <c r="G1202" i="1"/>
  <c r="G1204" i="1"/>
  <c r="G1208" i="1"/>
  <c r="H1215" i="1"/>
  <c r="H1231" i="1"/>
  <c r="G1241" i="1"/>
  <c r="G1245" i="1"/>
  <c r="H1285" i="1"/>
  <c r="H1293" i="1"/>
  <c r="H1297" i="1"/>
  <c r="G1308" i="1"/>
  <c r="G1309" i="1"/>
  <c r="G1310" i="1"/>
  <c r="G1323" i="1"/>
  <c r="G1327" i="1"/>
  <c r="G1331" i="1"/>
  <c r="G1335" i="1"/>
  <c r="G1366" i="1"/>
  <c r="G1370" i="1"/>
  <c r="G1374" i="1"/>
  <c r="G1378" i="1"/>
  <c r="G1382" i="1"/>
  <c r="E305" i="9"/>
  <c r="B305" i="9" s="1"/>
  <c r="G1128" i="1"/>
  <c r="G1130" i="1"/>
  <c r="H1143" i="1"/>
  <c r="G1145" i="1"/>
  <c r="G1157" i="1"/>
  <c r="G1161" i="1"/>
  <c r="H1169" i="1"/>
  <c r="G1212" i="1"/>
  <c r="G1216" i="1"/>
  <c r="G1226" i="1"/>
  <c r="G1228" i="1"/>
  <c r="G1230" i="1"/>
  <c r="G1232" i="1"/>
  <c r="G1236" i="1"/>
  <c r="G1238" i="1"/>
  <c r="G1249" i="1"/>
  <c r="H1251" i="1"/>
  <c r="G1253" i="1"/>
  <c r="H1284" i="1"/>
  <c r="G1314" i="1"/>
  <c r="G1318" i="1"/>
  <c r="G1322" i="1"/>
  <c r="G1326" i="1"/>
  <c r="G1330" i="1"/>
  <c r="G1334" i="1"/>
  <c r="H1338" i="1"/>
  <c r="G1345" i="1"/>
  <c r="G1349" i="1"/>
  <c r="G1353" i="1"/>
  <c r="G1357" i="1"/>
  <c r="G1361" i="1"/>
  <c r="G1365" i="1"/>
  <c r="G1369" i="1"/>
  <c r="G1373" i="1"/>
  <c r="G1377" i="1"/>
  <c r="G1381" i="1"/>
  <c r="E331" i="9"/>
  <c r="B331" i="9" s="1"/>
  <c r="G1220" i="1"/>
  <c r="G1240" i="1"/>
  <c r="G1244" i="1"/>
  <c r="G1246" i="1"/>
  <c r="H1283" i="1"/>
  <c r="H1291" i="1"/>
  <c r="G1313" i="1"/>
  <c r="G1317" i="1"/>
  <c r="G1321" i="1"/>
  <c r="G1325" i="1"/>
  <c r="G1329" i="1"/>
  <c r="G1333" i="1"/>
  <c r="G1337" i="1"/>
  <c r="G1344" i="1"/>
  <c r="G1348" i="1"/>
  <c r="G1352" i="1"/>
  <c r="G1356" i="1"/>
  <c r="G1360" i="1"/>
  <c r="G1364" i="1"/>
  <c r="G1368" i="1"/>
  <c r="G1372" i="1"/>
  <c r="G1376" i="1"/>
  <c r="G1380" i="1"/>
  <c r="E323" i="9"/>
  <c r="B323" i="9" s="1"/>
  <c r="G1250" i="1"/>
  <c r="H1250" i="1"/>
  <c r="H1385" i="1"/>
  <c r="G1385" i="1"/>
  <c r="H1387" i="1"/>
  <c r="G1387" i="1"/>
  <c r="H1389" i="1"/>
  <c r="G1389" i="1"/>
  <c r="H1015" i="1"/>
  <c r="H1019" i="1"/>
  <c r="G1020" i="1"/>
  <c r="H1029" i="1"/>
  <c r="G1030" i="1"/>
  <c r="H1032" i="1"/>
  <c r="H1037" i="1"/>
  <c r="H1042" i="1"/>
  <c r="H1049" i="1"/>
  <c r="H1053" i="1"/>
  <c r="H1061" i="1"/>
  <c r="H1065" i="1"/>
  <c r="H1069" i="1"/>
  <c r="H1073" i="1"/>
  <c r="H1082" i="1"/>
  <c r="G1086" i="1"/>
  <c r="H1088" i="1"/>
  <c r="H1092" i="1"/>
  <c r="H1097" i="1"/>
  <c r="H1101" i="1"/>
  <c r="G1102" i="1"/>
  <c r="H1105" i="1"/>
  <c r="G1106" i="1"/>
  <c r="H1109" i="1"/>
  <c r="G1110" i="1"/>
  <c r="H1113" i="1"/>
  <c r="H1117" i="1"/>
  <c r="H1121" i="1"/>
  <c r="H1125" i="1"/>
  <c r="H1129" i="1"/>
  <c r="H1133" i="1"/>
  <c r="G1147" i="1"/>
  <c r="G1154" i="1"/>
  <c r="G1164" i="1"/>
  <c r="G1168" i="1"/>
  <c r="G1173" i="1"/>
  <c r="G1178" i="1"/>
  <c r="G1188" i="1"/>
  <c r="G1190" i="1"/>
  <c r="G1195" i="1"/>
  <c r="G1209" i="1"/>
  <c r="G1211" i="1"/>
  <c r="G1214" i="1"/>
  <c r="G1217" i="1"/>
  <c r="G1219" i="1"/>
  <c r="G1222" i="1"/>
  <c r="H1243" i="1"/>
  <c r="H1288" i="1"/>
  <c r="G1288" i="1"/>
  <c r="H1290" i="1"/>
  <c r="G1290" i="1"/>
  <c r="H1303" i="1"/>
  <c r="H1142" i="1"/>
  <c r="H1150" i="1"/>
  <c r="H1157" i="1"/>
  <c r="H1162" i="1"/>
  <c r="H1174" i="1"/>
  <c r="H1196" i="1"/>
  <c r="H1212" i="1"/>
  <c r="H1220" i="1"/>
  <c r="H1226" i="1"/>
  <c r="G1234" i="1"/>
  <c r="H1234" i="1"/>
  <c r="H1384" i="1"/>
  <c r="G1384" i="1"/>
  <c r="H1386" i="1"/>
  <c r="G1386" i="1"/>
  <c r="H1388" i="1"/>
  <c r="G1388" i="1"/>
  <c r="H1013" i="1"/>
  <c r="H1021" i="1"/>
  <c r="H1044" i="1"/>
  <c r="H1047" i="1"/>
  <c r="H1051" i="1"/>
  <c r="G1052" i="1"/>
  <c r="H1055" i="1"/>
  <c r="G1056" i="1"/>
  <c r="H1060" i="1"/>
  <c r="H1063" i="1"/>
  <c r="H1067" i="1"/>
  <c r="H1071" i="1"/>
  <c r="H1077" i="1"/>
  <c r="H1080" i="1"/>
  <c r="H1084" i="1"/>
  <c r="H1090" i="1"/>
  <c r="H1095" i="1"/>
  <c r="H1099" i="1"/>
  <c r="H1103" i="1"/>
  <c r="H1107" i="1"/>
  <c r="H1111" i="1"/>
  <c r="H1115" i="1"/>
  <c r="H1119" i="1"/>
  <c r="H1123" i="1"/>
  <c r="H1127" i="1"/>
  <c r="H1131" i="1"/>
  <c r="G1143" i="1"/>
  <c r="G1151" i="1"/>
  <c r="G1158" i="1"/>
  <c r="G1165" i="1"/>
  <c r="G1169" i="1"/>
  <c r="G1172" i="1"/>
  <c r="H1173" i="1"/>
  <c r="H1178" i="1"/>
  <c r="G1191" i="1"/>
  <c r="G1194" i="1"/>
  <c r="H1195" i="1"/>
  <c r="G1199" i="1"/>
  <c r="G1206" i="1"/>
  <c r="G1210" i="1"/>
  <c r="H1211" i="1"/>
  <c r="G1213" i="1"/>
  <c r="G1215" i="1"/>
  <c r="G1218" i="1"/>
  <c r="H1219" i="1"/>
  <c r="G1221" i="1"/>
  <c r="H1227" i="1"/>
  <c r="H1230" i="1"/>
  <c r="G1242" i="1"/>
  <c r="H1242" i="1"/>
  <c r="H1289" i="1"/>
  <c r="G1289" i="1"/>
  <c r="H1302" i="1"/>
  <c r="G1302" i="1"/>
  <c r="H1304" i="1"/>
  <c r="G1231" i="1"/>
  <c r="G1239" i="1"/>
  <c r="G1247" i="1"/>
  <c r="G1303" i="1"/>
  <c r="G1304" i="1"/>
  <c r="H1287" i="1"/>
  <c r="H1301" i="1"/>
  <c r="G1306" i="1"/>
  <c r="G1338" i="1"/>
  <c r="H1383" i="1"/>
  <c r="E317" i="9"/>
  <c r="B317" i="9" s="1"/>
  <c r="G1227" i="1"/>
  <c r="G1235" i="1"/>
  <c r="G1243" i="1"/>
  <c r="G1251" i="1"/>
  <c r="E333" i="9"/>
  <c r="B333" i="9" s="1"/>
  <c r="G1606" i="1"/>
  <c r="H1638" i="1"/>
  <c r="G415" i="1"/>
  <c r="G421" i="1"/>
  <c r="E648" i="4"/>
  <c r="D642" i="1" s="1"/>
  <c r="G653" i="1"/>
  <c r="E36" i="9"/>
  <c r="B36" i="9" s="1"/>
  <c r="G1524" i="1"/>
  <c r="G1522" i="1"/>
  <c r="G1513" i="1"/>
  <c r="G1511" i="1"/>
  <c r="F115" i="6"/>
  <c r="H1511" i="1"/>
  <c r="H1513" i="1"/>
  <c r="G737" i="1"/>
  <c r="G731" i="1"/>
  <c r="G730" i="1"/>
  <c r="G726" i="1"/>
  <c r="F656" i="4"/>
  <c r="G648" i="1"/>
  <c r="G647" i="1"/>
  <c r="G646" i="1"/>
  <c r="G649" i="1"/>
  <c r="G645" i="1"/>
  <c r="H389" i="1"/>
  <c r="H374" i="1"/>
  <c r="H381" i="1"/>
  <c r="E373" i="4"/>
  <c r="D368" i="1" s="1"/>
  <c r="G300" i="1"/>
  <c r="G423" i="1"/>
  <c r="F426" i="4"/>
  <c r="G270" i="1"/>
  <c r="G272" i="1"/>
  <c r="E273" i="4"/>
  <c r="D269" i="1" s="1"/>
  <c r="G267" i="1"/>
  <c r="E82" i="9"/>
  <c r="B82" i="9" s="1"/>
  <c r="H215" i="1"/>
  <c r="H212" i="1"/>
  <c r="H213" i="1"/>
  <c r="F216" i="4"/>
  <c r="H197" i="1"/>
  <c r="G195" i="1"/>
  <c r="E57" i="9"/>
  <c r="B57" i="9" s="1"/>
  <c r="G190" i="1"/>
  <c r="G194" i="1"/>
  <c r="F194" i="4"/>
  <c r="F243" i="9"/>
  <c r="B243" i="9" s="1"/>
  <c r="E56" i="9"/>
  <c r="B56" i="9" s="1"/>
  <c r="E53" i="9"/>
  <c r="B53" i="9" s="1"/>
  <c r="H182" i="1"/>
  <c r="H181" i="1"/>
  <c r="F239" i="9"/>
  <c r="E52" i="9"/>
  <c r="B52" i="9" s="1"/>
  <c r="G180" i="1"/>
  <c r="H179" i="1"/>
  <c r="H177" i="1"/>
  <c r="H176" i="1"/>
  <c r="G174" i="1"/>
  <c r="G175" i="1"/>
  <c r="G173" i="1"/>
  <c r="G171" i="1"/>
  <c r="G170" i="1"/>
  <c r="G169" i="1"/>
  <c r="G168" i="1"/>
  <c r="H166" i="1"/>
  <c r="G166" i="1"/>
  <c r="G167" i="1"/>
  <c r="G164" i="1"/>
  <c r="E49" i="9"/>
  <c r="B49" i="9" s="1"/>
  <c r="G161" i="1"/>
  <c r="G162" i="1"/>
  <c r="F160" i="4"/>
  <c r="G156" i="1"/>
  <c r="G158" i="1"/>
  <c r="E153" i="4"/>
  <c r="D149" i="1" s="1"/>
  <c r="F237" i="9"/>
  <c r="G155" i="1"/>
  <c r="E48" i="9"/>
  <c r="B48" i="9" s="1"/>
  <c r="G154" i="1"/>
  <c r="G153" i="1"/>
  <c r="G150" i="1"/>
  <c r="G151" i="1"/>
  <c r="G147" i="1"/>
  <c r="G133" i="1"/>
  <c r="G131" i="1"/>
  <c r="G132" i="1"/>
  <c r="G108" i="1"/>
  <c r="G113" i="1"/>
  <c r="E106" i="4"/>
  <c r="D102" i="1" s="1"/>
  <c r="G79" i="1"/>
  <c r="G81" i="1"/>
  <c r="F83" i="4"/>
  <c r="G66" i="1"/>
  <c r="H64" i="1"/>
  <c r="H65" i="1"/>
  <c r="F68" i="4"/>
  <c r="E31" i="9"/>
  <c r="B31" i="9" s="1"/>
  <c r="E37" i="9"/>
  <c r="B37" i="9" s="1"/>
  <c r="G1681" i="1"/>
  <c r="G1673" i="1"/>
  <c r="H1671" i="1"/>
  <c r="G1670" i="1"/>
  <c r="G1669" i="1"/>
  <c r="G1654" i="1"/>
  <c r="G1658" i="1"/>
  <c r="H1643" i="1"/>
  <c r="H1639" i="1"/>
  <c r="G1634" i="1"/>
  <c r="D51" i="8"/>
  <c r="H1635" i="1"/>
  <c r="G1613" i="1"/>
  <c r="H1611" i="1"/>
  <c r="H1607" i="1"/>
  <c r="G1605" i="1"/>
  <c r="G1594" i="1"/>
  <c r="H1591" i="1"/>
  <c r="H1587" i="1"/>
  <c r="H1586" i="1"/>
  <c r="G1582" i="1"/>
  <c r="E322" i="9"/>
  <c r="B322" i="9" s="1"/>
  <c r="E320" i="9"/>
  <c r="B320" i="9" s="1"/>
  <c r="E326" i="9"/>
  <c r="B326" i="9" s="1"/>
  <c r="E327" i="9"/>
  <c r="B327" i="9" s="1"/>
  <c r="H1390" i="1"/>
  <c r="H1342" i="1"/>
  <c r="G1341" i="1"/>
  <c r="H1340" i="1"/>
  <c r="G1339" i="1"/>
  <c r="H1339" i="1"/>
  <c r="G1312" i="1"/>
  <c r="H1312" i="1"/>
  <c r="G1311" i="1"/>
  <c r="H1311" i="1"/>
  <c r="G1307" i="1"/>
  <c r="H1307" i="1"/>
  <c r="H1306" i="1"/>
  <c r="G1305" i="1"/>
  <c r="H1305" i="1"/>
  <c r="E335" i="9"/>
  <c r="B335" i="9" s="1"/>
  <c r="D296" i="5"/>
  <c r="G1291" i="1"/>
  <c r="G1287" i="1"/>
  <c r="E255" i="5"/>
  <c r="D1259" i="1" s="1"/>
  <c r="H1259" i="1" s="1"/>
  <c r="E340" i="9"/>
  <c r="B340" i="9" s="1"/>
  <c r="G1203" i="1"/>
  <c r="H1203" i="1"/>
  <c r="F197" i="5"/>
  <c r="H1200" i="1"/>
  <c r="G1198" i="1"/>
  <c r="D1185" i="1"/>
  <c r="G1185" i="1" s="1"/>
  <c r="H1188" i="1"/>
  <c r="G1184" i="1"/>
  <c r="H1184" i="1"/>
  <c r="G1183" i="1"/>
  <c r="H1183" i="1"/>
  <c r="G1176" i="1"/>
  <c r="G1177" i="1"/>
  <c r="F171" i="5"/>
  <c r="H1177" i="1"/>
  <c r="E313" i="9"/>
  <c r="B313" i="9" s="1"/>
  <c r="G1166" i="1"/>
  <c r="H1166" i="1"/>
  <c r="H1165" i="1"/>
  <c r="H1161" i="1"/>
  <c r="G1087" i="1"/>
  <c r="F82" i="5"/>
  <c r="H1087" i="1"/>
  <c r="G1085" i="1"/>
  <c r="H1085" i="1"/>
  <c r="G1078" i="1"/>
  <c r="F341" i="9"/>
  <c r="B341" i="9" s="1"/>
  <c r="G1076" i="1"/>
  <c r="H1076" i="1"/>
  <c r="H1078" i="1"/>
  <c r="G1060" i="1"/>
  <c r="G1057" i="1"/>
  <c r="G1059" i="1"/>
  <c r="H1059" i="1"/>
  <c r="F52" i="5"/>
  <c r="H1057" i="1"/>
  <c r="G1045" i="1"/>
  <c r="H1045" i="1"/>
  <c r="G1041" i="1"/>
  <c r="G1040" i="1"/>
  <c r="F35" i="5"/>
  <c r="H1040" i="1"/>
  <c r="H1041" i="1"/>
  <c r="G1039" i="1"/>
  <c r="H1039" i="1"/>
  <c r="G1035" i="1"/>
  <c r="G1034" i="1"/>
  <c r="F29" i="5"/>
  <c r="H1035" i="1"/>
  <c r="H1034" i="1"/>
  <c r="H1033" i="1"/>
  <c r="H1031" i="1"/>
  <c r="G1027" i="1"/>
  <c r="H1027" i="1"/>
  <c r="G1026" i="1"/>
  <c r="H1026" i="1"/>
  <c r="G1024" i="1"/>
  <c r="G1025" i="1"/>
  <c r="H1024" i="1"/>
  <c r="D12" i="5"/>
  <c r="C1017" i="1" s="1"/>
  <c r="F19" i="5"/>
  <c r="H1025" i="1"/>
  <c r="G1018" i="1"/>
  <c r="G1023" i="1"/>
  <c r="H1023" i="1"/>
  <c r="F13" i="5"/>
  <c r="E12" i="5"/>
  <c r="G1022" i="1"/>
  <c r="H1018" i="1"/>
  <c r="H1022" i="1"/>
  <c r="E311" i="9"/>
  <c r="B311" i="9" s="1"/>
  <c r="F236" i="9"/>
  <c r="B236" i="9" s="1"/>
  <c r="E307" i="9"/>
  <c r="B307" i="9" s="1"/>
  <c r="E312" i="9"/>
  <c r="B312" i="9" s="1"/>
  <c r="E329" i="9"/>
  <c r="B329" i="9" s="1"/>
  <c r="G1155" i="1"/>
  <c r="H1155" i="1"/>
  <c r="G1163" i="1"/>
  <c r="H1163" i="1"/>
  <c r="G1171" i="1"/>
  <c r="H1171" i="1"/>
  <c r="G1179" i="1"/>
  <c r="H1179" i="1"/>
  <c r="G1189" i="1"/>
  <c r="H1189" i="1"/>
  <c r="G1197" i="1"/>
  <c r="H1197" i="1"/>
  <c r="G1205" i="1"/>
  <c r="H1205"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1144" i="1"/>
  <c r="H1144" i="1"/>
  <c r="G1159" i="1"/>
  <c r="H1159" i="1"/>
  <c r="G1167" i="1"/>
  <c r="H1167" i="1"/>
  <c r="G1175" i="1"/>
  <c r="H1175" i="1"/>
  <c r="H1185" i="1"/>
  <c r="G1193" i="1"/>
  <c r="H1193" i="1"/>
  <c r="G1201" i="1"/>
  <c r="H1201"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1148" i="1"/>
  <c r="H1148" i="1"/>
  <c r="H1256" i="1"/>
  <c r="H1258" i="1"/>
  <c r="G1258" i="1"/>
  <c r="H1260" i="1"/>
  <c r="G1260" i="1"/>
  <c r="H1262" i="1"/>
  <c r="G1262" i="1"/>
  <c r="H1264" i="1"/>
  <c r="G1264" i="1"/>
  <c r="H1266" i="1"/>
  <c r="G1266" i="1"/>
  <c r="H1268" i="1"/>
  <c r="G1268" i="1"/>
  <c r="H1270" i="1"/>
  <c r="G1270" i="1"/>
  <c r="H1272" i="1"/>
  <c r="G1272" i="1"/>
  <c r="H1274" i="1"/>
  <c r="G1274" i="1"/>
  <c r="H1276" i="1"/>
  <c r="G1276" i="1"/>
  <c r="H1585" i="1"/>
  <c r="G1585" i="1"/>
  <c r="H1601" i="1"/>
  <c r="G1601" i="1"/>
  <c r="F476" i="4"/>
  <c r="D466" i="4"/>
  <c r="G1566" i="1"/>
  <c r="J1566" i="1"/>
  <c r="H1566" i="1"/>
  <c r="G1570" i="1"/>
  <c r="J1570" i="1"/>
  <c r="H1570" i="1"/>
  <c r="G1574" i="1"/>
  <c r="I1574" i="1" s="1"/>
  <c r="J1574" i="1"/>
  <c r="H1574" i="1"/>
  <c r="H1578" i="1"/>
  <c r="J1578" i="1"/>
  <c r="G1578" i="1"/>
  <c r="I1578" i="1" s="1"/>
  <c r="H1580" i="1"/>
  <c r="J1580" i="1"/>
  <c r="G1580" i="1"/>
  <c r="I1580" i="1" s="1"/>
  <c r="H1597" i="1"/>
  <c r="G1597" i="1"/>
  <c r="E135" i="5"/>
  <c r="D1140" i="1" s="1"/>
  <c r="D1141" i="1"/>
  <c r="H1141" i="1" s="1"/>
  <c r="D1514" i="1"/>
  <c r="E114" i="6"/>
  <c r="G1602" i="1"/>
  <c r="H1602" i="1"/>
  <c r="H1145" i="1"/>
  <c r="H1149" i="1"/>
  <c r="H1156" i="1"/>
  <c r="H1160" i="1"/>
  <c r="H1164" i="1"/>
  <c r="H1168" i="1"/>
  <c r="H1172" i="1"/>
  <c r="H1176" i="1"/>
  <c r="H1186" i="1"/>
  <c r="H1190" i="1"/>
  <c r="H1194" i="1"/>
  <c r="H1198" i="1"/>
  <c r="H1202" i="1"/>
  <c r="H1206" i="1"/>
  <c r="H1210" i="1"/>
  <c r="H1214" i="1"/>
  <c r="H1218" i="1"/>
  <c r="H1222" i="1"/>
  <c r="H1225" i="1"/>
  <c r="H1229" i="1"/>
  <c r="H1233" i="1"/>
  <c r="H1237" i="1"/>
  <c r="H1241" i="1"/>
  <c r="H1245" i="1"/>
  <c r="H1249" i="1"/>
  <c r="H1253" i="1"/>
  <c r="H1257" i="1"/>
  <c r="G1257" i="1"/>
  <c r="H1261" i="1"/>
  <c r="G1261" i="1"/>
  <c r="H1263" i="1"/>
  <c r="G1263" i="1"/>
  <c r="H1265" i="1"/>
  <c r="G1265" i="1"/>
  <c r="H1267" i="1"/>
  <c r="G1267" i="1"/>
  <c r="H1269" i="1"/>
  <c r="G1269" i="1"/>
  <c r="H1271" i="1"/>
  <c r="G1271" i="1"/>
  <c r="H1273" i="1"/>
  <c r="G1273" i="1"/>
  <c r="H1275" i="1"/>
  <c r="G1275" i="1"/>
  <c r="H1277" i="1"/>
  <c r="G1277" i="1"/>
  <c r="G1280" i="1"/>
  <c r="H1593" i="1"/>
  <c r="G1593" i="1"/>
  <c r="H1209" i="1"/>
  <c r="H1213" i="1"/>
  <c r="H1217" i="1"/>
  <c r="H1221" i="1"/>
  <c r="H1224" i="1"/>
  <c r="H1228" i="1"/>
  <c r="H1232" i="1"/>
  <c r="H1236" i="1"/>
  <c r="H1240" i="1"/>
  <c r="H1244" i="1"/>
  <c r="H1248" i="1"/>
  <c r="H1252" i="1"/>
  <c r="G1279" i="1"/>
  <c r="G1564" i="1"/>
  <c r="J1564" i="1"/>
  <c r="H1564" i="1"/>
  <c r="G1568" i="1"/>
  <c r="J1568" i="1"/>
  <c r="H1568" i="1"/>
  <c r="G1576" i="1"/>
  <c r="J1576" i="1"/>
  <c r="H1576" i="1"/>
  <c r="H1589" i="1"/>
  <c r="G1589" i="1"/>
  <c r="F126" i="4"/>
  <c r="D125" i="4"/>
  <c r="F135" i="4"/>
  <c r="E134" i="4"/>
  <c r="D130" i="1" s="1"/>
  <c r="F537" i="4"/>
  <c r="D536" i="4"/>
  <c r="I1541" i="1"/>
  <c r="I1543" i="1"/>
  <c r="I1545" i="1"/>
  <c r="G1579" i="1"/>
  <c r="J1579" i="1"/>
  <c r="G1581" i="1"/>
  <c r="J1581" i="1"/>
  <c r="H1584" i="1"/>
  <c r="G1584" i="1"/>
  <c r="H1588" i="1"/>
  <c r="G1588" i="1"/>
  <c r="H1592" i="1"/>
  <c r="G1592" i="1"/>
  <c r="H1596" i="1"/>
  <c r="G1596" i="1"/>
  <c r="H1600" i="1"/>
  <c r="G1600" i="1"/>
  <c r="G1625" i="1"/>
  <c r="G1629" i="1"/>
  <c r="G1633" i="1"/>
  <c r="G1637" i="1"/>
  <c r="G1641" i="1"/>
  <c r="G1645" i="1"/>
  <c r="E82" i="4"/>
  <c r="D78" i="1" s="1"/>
  <c r="F154" i="4"/>
  <c r="D153" i="4"/>
  <c r="E360" i="4"/>
  <c r="H156" i="9"/>
  <c r="E597" i="4"/>
  <c r="D591" i="1" s="1"/>
  <c r="E70" i="5"/>
  <c r="F70" i="5" s="1"/>
  <c r="F71" i="5"/>
  <c r="G315" i="9"/>
  <c r="G316" i="9"/>
  <c r="F150" i="5"/>
  <c r="D147" i="5"/>
  <c r="H1542" i="1"/>
  <c r="G1542" i="1"/>
  <c r="I1542" i="1" s="1"/>
  <c r="H1544" i="1"/>
  <c r="G1544" i="1"/>
  <c r="I1544" i="1" s="1"/>
  <c r="H1546" i="1"/>
  <c r="G1546" i="1"/>
  <c r="I1546" i="1" s="1"/>
  <c r="G1549" i="1"/>
  <c r="I1549" i="1" s="1"/>
  <c r="J1549" i="1"/>
  <c r="G1551" i="1"/>
  <c r="I1551" i="1" s="1"/>
  <c r="J1551" i="1"/>
  <c r="G1553" i="1"/>
  <c r="I1553" i="1" s="1"/>
  <c r="J1553" i="1"/>
  <c r="G1557" i="1"/>
  <c r="I1557" i="1" s="1"/>
  <c r="J1557" i="1"/>
  <c r="G1559" i="1"/>
  <c r="I1559" i="1" s="1"/>
  <c r="J1559" i="1"/>
  <c r="G1561" i="1"/>
  <c r="I1561" i="1" s="1"/>
  <c r="J1561" i="1"/>
  <c r="H1579" i="1"/>
  <c r="H1581"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8" i="4"/>
  <c r="D7" i="4"/>
  <c r="F50" i="4"/>
  <c r="D49" i="4"/>
  <c r="F242" i="4"/>
  <c r="D230" i="4"/>
  <c r="F263" i="4"/>
  <c r="D262" i="4"/>
  <c r="F361" i="4"/>
  <c r="D360" i="4"/>
  <c r="D648" i="4"/>
  <c r="F427" i="4"/>
  <c r="F431" i="4"/>
  <c r="D430" i="4"/>
  <c r="E522" i="4"/>
  <c r="D516" i="1" s="1"/>
  <c r="G314" i="9"/>
  <c r="E314" i="9" s="1"/>
  <c r="B314" i="9" s="1"/>
  <c r="D88" i="5"/>
  <c r="F89" i="5"/>
  <c r="F28" i="6"/>
  <c r="C1424" i="1"/>
  <c r="E35" i="6"/>
  <c r="D1439" i="1"/>
  <c r="F89" i="6"/>
  <c r="C1485" i="1"/>
  <c r="F94" i="6"/>
  <c r="C1490" i="1"/>
  <c r="E22" i="7"/>
  <c r="E5" i="7" s="1"/>
  <c r="D1556" i="1"/>
  <c r="H1556" i="1" s="1"/>
  <c r="D38" i="7"/>
  <c r="C1572" i="1"/>
  <c r="D44" i="8"/>
  <c r="C1583" i="1"/>
  <c r="C1604" i="1"/>
  <c r="H1608" i="1"/>
  <c r="G1608" i="1"/>
  <c r="H1612" i="1"/>
  <c r="G1612" i="1"/>
  <c r="H1616" i="1"/>
  <c r="G1616" i="1"/>
  <c r="H1620" i="1"/>
  <c r="G1620" i="1"/>
  <c r="E7" i="4"/>
  <c r="E49" i="4"/>
  <c r="D45" i="1" s="1"/>
  <c r="F134" i="4"/>
  <c r="F170" i="4"/>
  <c r="D164" i="4"/>
  <c r="F314" i="4"/>
  <c r="D309" i="4"/>
  <c r="D321" i="4"/>
  <c r="D647" i="4"/>
  <c r="E219" i="5"/>
  <c r="F219" i="5" s="1"/>
  <c r="F220" i="5"/>
  <c r="F277" i="5"/>
  <c r="D274" i="5"/>
  <c r="C1281" i="1"/>
  <c r="E141" i="6"/>
  <c r="I27" i="3"/>
  <c r="E262" i="4"/>
  <c r="D258" i="1" s="1"/>
  <c r="E536" i="4"/>
  <c r="D571" i="4"/>
  <c r="E647" i="4"/>
  <c r="D641" i="1" s="1"/>
  <c r="H316" i="9"/>
  <c r="H315" i="9"/>
  <c r="G339" i="9"/>
  <c r="D35" i="6"/>
  <c r="F36" i="6"/>
  <c r="F122" i="6"/>
  <c r="D114" i="6"/>
  <c r="D82" i="4"/>
  <c r="D106" i="4"/>
  <c r="D140" i="4"/>
  <c r="E202" i="4"/>
  <c r="D198" i="1" s="1"/>
  <c r="D273" i="4"/>
  <c r="E584" i="4"/>
  <c r="D578" i="1" s="1"/>
  <c r="D629" i="4"/>
  <c r="F630" i="4"/>
  <c r="D135" i="5"/>
  <c r="F5" i="6"/>
  <c r="E164" i="4"/>
  <c r="D160" i="1" s="1"/>
  <c r="D202" i="4"/>
  <c r="F269" i="4"/>
  <c r="E321" i="4"/>
  <c r="D316" i="1" s="1"/>
  <c r="F412" i="4"/>
  <c r="E466" i="4"/>
  <c r="D460" i="1" s="1"/>
  <c r="F572" i="4"/>
  <c r="G156" i="9"/>
  <c r="E156" i="9" s="1"/>
  <c r="B156" i="9" s="1"/>
  <c r="F607" i="4"/>
  <c r="D178" i="5"/>
  <c r="H336" i="9"/>
  <c r="E177" i="5"/>
  <c r="D203" i="5"/>
  <c r="F204" i="5"/>
  <c r="D129" i="6"/>
  <c r="F130" i="6"/>
  <c r="G175" i="9"/>
  <c r="E175" i="9" s="1"/>
  <c r="B175" i="9" s="1"/>
  <c r="G177" i="9"/>
  <c r="E177" i="9" s="1"/>
  <c r="B177" i="9" s="1"/>
  <c r="G179" i="9"/>
  <c r="G182" i="9"/>
  <c r="E182" i="9" s="1"/>
  <c r="B182" i="9" s="1"/>
  <c r="G190" i="9"/>
  <c r="E190" i="9" s="1"/>
  <c r="B190" i="9" s="1"/>
  <c r="G198" i="9"/>
  <c r="E198" i="9" s="1"/>
  <c r="B198" i="9" s="1"/>
  <c r="G206" i="9"/>
  <c r="E206" i="9" s="1"/>
  <c r="B206" i="9" s="1"/>
  <c r="B68" i="9"/>
  <c r="B72" i="9"/>
  <c r="B76" i="9"/>
  <c r="B80" i="9"/>
  <c r="B84" i="9"/>
  <c r="B91" i="9"/>
  <c r="B99" i="9"/>
  <c r="B107" i="9"/>
  <c r="B115" i="9"/>
  <c r="B123" i="9"/>
  <c r="B131" i="9"/>
  <c r="B139" i="9"/>
  <c r="B147" i="9"/>
  <c r="B155" i="9"/>
  <c r="B159" i="9"/>
  <c r="B167" i="9"/>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310" i="9"/>
  <c r="E310" i="9" s="1"/>
  <c r="B310" i="9" s="1"/>
  <c r="G211" i="9"/>
  <c r="E211" i="9" s="1"/>
  <c r="B211" i="9" s="1"/>
  <c r="G210" i="9"/>
  <c r="E210" i="9" s="1"/>
  <c r="B210" i="9" s="1"/>
  <c r="G209" i="9"/>
  <c r="E209" i="9" s="1"/>
  <c r="B209" i="9" s="1"/>
  <c r="G208" i="9"/>
  <c r="E208" i="9" s="1"/>
  <c r="B208"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G204" i="9"/>
  <c r="E204" i="9" s="1"/>
  <c r="B204" i="9" s="1"/>
  <c r="G200" i="9"/>
  <c r="E200" i="9" s="1"/>
  <c r="B200" i="9" s="1"/>
  <c r="G196" i="9"/>
  <c r="E196" i="9" s="1"/>
  <c r="B196" i="9" s="1"/>
  <c r="G192" i="9"/>
  <c r="E192" i="9" s="1"/>
  <c r="B192" i="9" s="1"/>
  <c r="G188" i="9"/>
  <c r="E188" i="9" s="1"/>
  <c r="B188" i="9" s="1"/>
  <c r="G184" i="9"/>
  <c r="E184" i="9" s="1"/>
  <c r="B184" i="9" s="1"/>
  <c r="H180" i="9"/>
  <c r="M228" i="9"/>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I10" i="9"/>
  <c r="G174" i="9"/>
  <c r="E174" i="9" s="1"/>
  <c r="B174" i="9" s="1"/>
  <c r="G176" i="9"/>
  <c r="E176" i="9" s="1"/>
  <c r="B176" i="9" s="1"/>
  <c r="G178" i="9"/>
  <c r="E178" i="9" s="1"/>
  <c r="B178" i="9" s="1"/>
  <c r="G186" i="9"/>
  <c r="E186" i="9" s="1"/>
  <c r="B186" i="9" s="1"/>
  <c r="G194" i="9"/>
  <c r="E194" i="9" s="1"/>
  <c r="B194" i="9" s="1"/>
  <c r="G202" i="9"/>
  <c r="E202" i="9" s="1"/>
  <c r="B202" i="9" s="1"/>
  <c r="F298" i="9"/>
  <c r="B229" i="9"/>
  <c r="B231" i="9"/>
  <c r="B233" i="9"/>
  <c r="B235" i="9"/>
  <c r="B237" i="9"/>
  <c r="B239" i="9"/>
  <c r="B241" i="9"/>
  <c r="B245" i="9"/>
  <c r="B247" i="9"/>
  <c r="B249" i="9"/>
  <c r="B251" i="9"/>
  <c r="B253" i="9"/>
  <c r="B255" i="9"/>
  <c r="B257" i="9"/>
  <c r="B259" i="9"/>
  <c r="B261" i="9"/>
  <c r="B263" i="9"/>
  <c r="B265" i="9"/>
  <c r="B267" i="9"/>
  <c r="B269" i="9"/>
  <c r="B271" i="9"/>
  <c r="B273" i="9"/>
  <c r="B275" i="9"/>
  <c r="B277" i="9"/>
  <c r="B279" i="9"/>
  <c r="B281" i="9"/>
  <c r="B283" i="9"/>
  <c r="B285" i="9"/>
  <c r="B287" i="9"/>
  <c r="B289" i="9"/>
  <c r="B291" i="9"/>
  <c r="E303" i="9"/>
  <c r="B303" i="9" s="1"/>
  <c r="E319" i="9"/>
  <c r="B319" i="9" s="1"/>
  <c r="E325" i="9"/>
  <c r="B325" i="9" s="1"/>
  <c r="H34" i="3" l="1"/>
  <c r="D5" i="7"/>
  <c r="C1555" i="1"/>
  <c r="I1558" i="1"/>
  <c r="G1259" i="1"/>
  <c r="F255" i="5"/>
  <c r="D141" i="6"/>
  <c r="C1537" i="1" s="1"/>
  <c r="F373" i="4"/>
  <c r="G368" i="1"/>
  <c r="H368" i="1"/>
  <c r="D45" i="8"/>
  <c r="K1481" i="9" s="1"/>
  <c r="C1628" i="1"/>
  <c r="H19" i="9"/>
  <c r="E19" i="9" s="1"/>
  <c r="B19" i="9" s="1"/>
  <c r="F296" i="5"/>
  <c r="C1300" i="1"/>
  <c r="E251" i="5"/>
  <c r="I25" i="3" s="1"/>
  <c r="D7" i="5"/>
  <c r="C1012" i="1" s="1"/>
  <c r="F12" i="5"/>
  <c r="E7" i="5"/>
  <c r="D1017" i="1"/>
  <c r="B207" i="9"/>
  <c r="F228" i="9"/>
  <c r="B228" i="9" s="1"/>
  <c r="F135" i="5"/>
  <c r="C1140" i="1"/>
  <c r="F273" i="4"/>
  <c r="C269" i="1"/>
  <c r="F82" i="4"/>
  <c r="C78" i="1"/>
  <c r="C1510" i="1"/>
  <c r="F114" i="6"/>
  <c r="H30" i="3"/>
  <c r="E430" i="4"/>
  <c r="F321" i="4"/>
  <c r="C316" i="1"/>
  <c r="H1604" i="1"/>
  <c r="G1604" i="1"/>
  <c r="H1572" i="1"/>
  <c r="G1572" i="1"/>
  <c r="G1490" i="1"/>
  <c r="H1490" i="1"/>
  <c r="G1439" i="1"/>
  <c r="H1439" i="1"/>
  <c r="F430" i="4"/>
  <c r="C424" i="1"/>
  <c r="F360" i="4"/>
  <c r="C355" i="1"/>
  <c r="F230" i="4"/>
  <c r="C226" i="1"/>
  <c r="F7" i="4"/>
  <c r="D6" i="4"/>
  <c r="C3" i="1"/>
  <c r="E69" i="5"/>
  <c r="D1075" i="1"/>
  <c r="I1581" i="1"/>
  <c r="I1568" i="1"/>
  <c r="H1514" i="1"/>
  <c r="G1514" i="1"/>
  <c r="I1566" i="1"/>
  <c r="G1141" i="1"/>
  <c r="E309" i="9"/>
  <c r="B309" i="9" s="1"/>
  <c r="E179" i="9"/>
  <c r="B179" i="9" s="1"/>
  <c r="G336" i="9"/>
  <c r="E336" i="9" s="1"/>
  <c r="B336" i="9" s="1"/>
  <c r="D177" i="5"/>
  <c r="F178" i="5"/>
  <c r="C1182" i="1"/>
  <c r="D1537" i="1"/>
  <c r="I31" i="3"/>
  <c r="F309" i="4"/>
  <c r="D308" i="4"/>
  <c r="D418" i="4" s="1"/>
  <c r="C304" i="1"/>
  <c r="G1583" i="1"/>
  <c r="H1583" i="1"/>
  <c r="C1571" i="1"/>
  <c r="H35" i="3"/>
  <c r="D1431" i="1"/>
  <c r="I28" i="3"/>
  <c r="F88" i="5"/>
  <c r="C1093" i="1"/>
  <c r="D69" i="5"/>
  <c r="E316" i="9"/>
  <c r="B316" i="9" s="1"/>
  <c r="D355" i="1"/>
  <c r="H130" i="1"/>
  <c r="G130" i="1"/>
  <c r="I1576" i="1"/>
  <c r="I1570" i="1"/>
  <c r="F466" i="4"/>
  <c r="C460" i="1"/>
  <c r="E180" i="9"/>
  <c r="B180" i="9" s="1"/>
  <c r="G338" i="9"/>
  <c r="E338" i="9" s="1"/>
  <c r="B338" i="9" s="1"/>
  <c r="F203" i="5"/>
  <c r="C1207" i="1"/>
  <c r="F629" i="4"/>
  <c r="C623" i="1"/>
  <c r="F140" i="4"/>
  <c r="C136" i="1"/>
  <c r="F571" i="4"/>
  <c r="C565" i="1"/>
  <c r="H1281" i="1"/>
  <c r="G1281" i="1"/>
  <c r="H339" i="9"/>
  <c r="E339" i="9" s="1"/>
  <c r="B339" i="9" s="1"/>
  <c r="D1223" i="1"/>
  <c r="I39" i="3"/>
  <c r="C1621" i="1"/>
  <c r="H1485" i="1"/>
  <c r="G1485" i="1"/>
  <c r="G1424" i="1"/>
  <c r="H1424" i="1"/>
  <c r="F262" i="4"/>
  <c r="C258" i="1"/>
  <c r="F49" i="4"/>
  <c r="C45" i="1"/>
  <c r="E315" i="9"/>
  <c r="B315" i="9" s="1"/>
  <c r="E308" i="4"/>
  <c r="I1579" i="1"/>
  <c r="F129" i="6"/>
  <c r="C1525" i="1"/>
  <c r="I24" i="3"/>
  <c r="D1181" i="1"/>
  <c r="F202" i="4"/>
  <c r="C198" i="1"/>
  <c r="G348" i="9"/>
  <c r="E348" i="9" s="1"/>
  <c r="H578" i="1"/>
  <c r="G578" i="1"/>
  <c r="F106" i="4"/>
  <c r="C102" i="1"/>
  <c r="D1538" i="1"/>
  <c r="I33" i="3"/>
  <c r="C1431" i="1"/>
  <c r="F35" i="6"/>
  <c r="H28" i="3"/>
  <c r="E535" i="4"/>
  <c r="D530" i="1"/>
  <c r="G346" i="9"/>
  <c r="E346" i="9" s="1"/>
  <c r="C1278" i="1"/>
  <c r="F274" i="5"/>
  <c r="D251" i="5"/>
  <c r="F647" i="4"/>
  <c r="C641" i="1"/>
  <c r="F164" i="4"/>
  <c r="C160" i="1"/>
  <c r="E6" i="4"/>
  <c r="D3" i="1"/>
  <c r="D1555" i="1"/>
  <c r="I34" i="3"/>
  <c r="H516" i="1"/>
  <c r="G516" i="1"/>
  <c r="F648" i="4"/>
  <c r="C642" i="1"/>
  <c r="F147" i="5"/>
  <c r="C1152" i="1"/>
  <c r="H591" i="1"/>
  <c r="G591" i="1"/>
  <c r="G24" i="9"/>
  <c r="H24" i="9"/>
  <c r="F153" i="4"/>
  <c r="D152" i="4"/>
  <c r="C149" i="1"/>
  <c r="G1556" i="1"/>
  <c r="D535" i="4"/>
  <c r="F536" i="4"/>
  <c r="C530" i="1"/>
  <c r="F125" i="4"/>
  <c r="C121" i="1"/>
  <c r="I1564" i="1"/>
  <c r="D1510" i="1"/>
  <c r="I30" i="3"/>
  <c r="E152" i="4"/>
  <c r="H33" i="3" l="1"/>
  <c r="C1538" i="1"/>
  <c r="G1538" i="1" s="1"/>
  <c r="E176" i="5"/>
  <c r="D1180" i="1" s="1"/>
  <c r="G344" i="9"/>
  <c r="E344" i="9" s="1"/>
  <c r="B344" i="9" s="1"/>
  <c r="G343" i="9"/>
  <c r="E343" i="9" s="1"/>
  <c r="B343" i="9" s="1"/>
  <c r="F141" i="6"/>
  <c r="H9" i="3"/>
  <c r="K3" i="9" s="1"/>
  <c r="H31" i="3"/>
  <c r="H1628" i="1"/>
  <c r="G1628" i="1"/>
  <c r="C1622" i="1"/>
  <c r="I40" i="3"/>
  <c r="H1300" i="1"/>
  <c r="G1300" i="1"/>
  <c r="D1255" i="1"/>
  <c r="D6" i="5"/>
  <c r="H22" i="3"/>
  <c r="F7" i="5"/>
  <c r="H1017" i="1"/>
  <c r="G1017" i="1"/>
  <c r="D1012" i="1"/>
  <c r="G1012" i="1" s="1"/>
  <c r="I22" i="3"/>
  <c r="C413" i="1"/>
  <c r="E24" i="9"/>
  <c r="E640" i="4"/>
  <c r="D634" i="1" s="1"/>
  <c r="D529" i="1"/>
  <c r="G1525" i="1"/>
  <c r="H1525" i="1"/>
  <c r="E417" i="4"/>
  <c r="D412" i="1" s="1"/>
  <c r="D303" i="1"/>
  <c r="H45" i="1"/>
  <c r="G45" i="1"/>
  <c r="H1621" i="1"/>
  <c r="G1621" i="1"/>
  <c r="H1223" i="1"/>
  <c r="G1223" i="1"/>
  <c r="H136" i="1"/>
  <c r="G136" i="1"/>
  <c r="H1012" i="1"/>
  <c r="G1207" i="1"/>
  <c r="H1207" i="1"/>
  <c r="H460" i="1"/>
  <c r="G460" i="1"/>
  <c r="G1182" i="1"/>
  <c r="H1182" i="1"/>
  <c r="H1075" i="1"/>
  <c r="G1075" i="1"/>
  <c r="G1152" i="1"/>
  <c r="H1152" i="1"/>
  <c r="H530" i="1"/>
  <c r="G530" i="1"/>
  <c r="H149" i="1"/>
  <c r="G149" i="1"/>
  <c r="D299" i="4"/>
  <c r="F152" i="4"/>
  <c r="H18" i="3"/>
  <c r="C148" i="1"/>
  <c r="E299" i="4"/>
  <c r="I18" i="3"/>
  <c r="D148" i="1"/>
  <c r="H121" i="1"/>
  <c r="G121" i="1"/>
  <c r="D640" i="4"/>
  <c r="F535" i="4"/>
  <c r="C529" i="1"/>
  <c r="H642" i="1"/>
  <c r="G642" i="1"/>
  <c r="H641" i="1"/>
  <c r="G641" i="1"/>
  <c r="H1278" i="1"/>
  <c r="G1278" i="1"/>
  <c r="F69" i="5"/>
  <c r="H23" i="3"/>
  <c r="C1074" i="1"/>
  <c r="I23" i="3"/>
  <c r="D1074" i="1"/>
  <c r="E6" i="5"/>
  <c r="G306" i="9" s="1"/>
  <c r="E306" i="9" s="1"/>
  <c r="B306" i="9" s="1"/>
  <c r="H226" i="1"/>
  <c r="G226" i="1"/>
  <c r="H316" i="1"/>
  <c r="G316" i="1"/>
  <c r="H269" i="1"/>
  <c r="G269" i="1"/>
  <c r="H1555" i="1"/>
  <c r="G1555" i="1"/>
  <c r="E300" i="4"/>
  <c r="D296" i="1" s="1"/>
  <c r="E422" i="4"/>
  <c r="I17" i="3"/>
  <c r="D2" i="1"/>
  <c r="B346" i="9"/>
  <c r="E345" i="9"/>
  <c r="I10" i="3" s="1"/>
  <c r="H102" i="1"/>
  <c r="G102" i="1"/>
  <c r="E347" i="9"/>
  <c r="B348" i="9"/>
  <c r="H258" i="1"/>
  <c r="G258" i="1"/>
  <c r="H565" i="1"/>
  <c r="G565" i="1"/>
  <c r="H623" i="1"/>
  <c r="G623" i="1"/>
  <c r="H1093" i="1"/>
  <c r="G1093" i="1"/>
  <c r="H304" i="1"/>
  <c r="G304" i="1"/>
  <c r="D176" i="5"/>
  <c r="G299" i="9" s="1"/>
  <c r="F177" i="5"/>
  <c r="C1181" i="1"/>
  <c r="H24" i="3"/>
  <c r="H3" i="1"/>
  <c r="G3" i="1"/>
  <c r="H1510" i="1"/>
  <c r="G1510" i="1"/>
  <c r="H1537" i="1"/>
  <c r="G1537" i="1"/>
  <c r="H160" i="1"/>
  <c r="G160" i="1"/>
  <c r="F251" i="5"/>
  <c r="C1255" i="1"/>
  <c r="H25" i="3"/>
  <c r="H1431" i="1"/>
  <c r="G1431" i="1"/>
  <c r="H198" i="1"/>
  <c r="G198" i="1"/>
  <c r="C1011" i="1"/>
  <c r="E418" i="4"/>
  <c r="D413" i="1" s="1"/>
  <c r="H1571" i="1"/>
  <c r="G1571" i="1"/>
  <c r="F308" i="4"/>
  <c r="D417" i="4"/>
  <c r="C303" i="1"/>
  <c r="D422" i="4"/>
  <c r="H17" i="3"/>
  <c r="D300" i="4"/>
  <c r="F6" i="4"/>
  <c r="C2" i="1"/>
  <c r="H355" i="1"/>
  <c r="G355" i="1"/>
  <c r="D639" i="4"/>
  <c r="E639" i="4"/>
  <c r="D633" i="1" s="1"/>
  <c r="D424" i="1"/>
  <c r="H424" i="1" s="1"/>
  <c r="H78" i="1"/>
  <c r="G78" i="1"/>
  <c r="G1140" i="1"/>
  <c r="H1140" i="1"/>
  <c r="H1538" i="1" l="1"/>
  <c r="E342" i="9"/>
  <c r="I9" i="3"/>
  <c r="G1622" i="1"/>
  <c r="H1622" i="1"/>
  <c r="H11" i="3"/>
  <c r="F6" i="5"/>
  <c r="H1255" i="1"/>
  <c r="G1255" i="1"/>
  <c r="G424" i="1"/>
  <c r="H299" i="9"/>
  <c r="E299" i="9" s="1"/>
  <c r="D1011" i="1"/>
  <c r="H1011" i="1" s="1"/>
  <c r="H529" i="1"/>
  <c r="G529" i="1"/>
  <c r="H148" i="1"/>
  <c r="G148" i="1"/>
  <c r="G1181" i="1"/>
  <c r="H1181" i="1"/>
  <c r="F417" i="4"/>
  <c r="C412" i="1"/>
  <c r="F639" i="4"/>
  <c r="C633" i="1"/>
  <c r="E643" i="4"/>
  <c r="D417" i="1"/>
  <c r="F640" i="4"/>
  <c r="C634" i="1"/>
  <c r="H413" i="1"/>
  <c r="G413" i="1"/>
  <c r="H2" i="1"/>
  <c r="G2" i="1"/>
  <c r="F422" i="4"/>
  <c r="D643" i="4"/>
  <c r="C417" i="1"/>
  <c r="F300" i="4"/>
  <c r="C296" i="1"/>
  <c r="H303" i="1"/>
  <c r="G303" i="1"/>
  <c r="F176" i="5"/>
  <c r="C1180" i="1"/>
  <c r="H1074" i="1"/>
  <c r="G1074" i="1"/>
  <c r="E301" i="4"/>
  <c r="D297" i="1" s="1"/>
  <c r="E423" i="4"/>
  <c r="D295" i="1"/>
  <c r="D423" i="4"/>
  <c r="D424" i="4" s="1"/>
  <c r="F299" i="4"/>
  <c r="D301" i="4"/>
  <c r="C295" i="1"/>
  <c r="B24" i="9"/>
  <c r="F418" i="4"/>
  <c r="N3" i="9" l="1"/>
  <c r="I11" i="3"/>
  <c r="G1011" i="1"/>
  <c r="C419" i="1"/>
  <c r="H633" i="1"/>
  <c r="G633" i="1"/>
  <c r="E425" i="4"/>
  <c r="D420" i="1" s="1"/>
  <c r="E644" i="4"/>
  <c r="D418" i="1"/>
  <c r="H20" i="9"/>
  <c r="G1180" i="1"/>
  <c r="H1180" i="1"/>
  <c r="H8" i="3"/>
  <c r="H296" i="1"/>
  <c r="G296" i="1"/>
  <c r="D644" i="4"/>
  <c r="F423" i="4"/>
  <c r="D425" i="4"/>
  <c r="C418" i="1"/>
  <c r="G20" i="9"/>
  <c r="B299" i="9"/>
  <c r="H417" i="1"/>
  <c r="G417" i="1"/>
  <c r="E424" i="4"/>
  <c r="D419" i="1" s="1"/>
  <c r="H412" i="1"/>
  <c r="G412" i="1"/>
  <c r="F301" i="4"/>
  <c r="C297" i="1"/>
  <c r="H295" i="1"/>
  <c r="G295" i="1"/>
  <c r="D645" i="4"/>
  <c r="F643" i="4"/>
  <c r="C637" i="1"/>
  <c r="H634" i="1"/>
  <c r="G634" i="1"/>
  <c r="E645" i="4"/>
  <c r="D637" i="1"/>
  <c r="E20" i="9" l="1"/>
  <c r="B20" i="9" s="1"/>
  <c r="H637" i="1"/>
  <c r="G637" i="1"/>
  <c r="F425" i="4"/>
  <c r="C420" i="1"/>
  <c r="M3" i="9"/>
  <c r="D639" i="1"/>
  <c r="H297" i="1"/>
  <c r="G297" i="1"/>
  <c r="F645" i="4"/>
  <c r="C639" i="1"/>
  <c r="D646" i="4"/>
  <c r="D649" i="4" s="1"/>
  <c r="F644" i="4"/>
  <c r="C638" i="1"/>
  <c r="E646" i="4"/>
  <c r="E649" i="4" s="1"/>
  <c r="D638" i="1"/>
  <c r="H419" i="1"/>
  <c r="G419" i="1"/>
  <c r="H418" i="1"/>
  <c r="G418" i="1"/>
  <c r="F424" i="4"/>
  <c r="F649" i="4" l="1"/>
  <c r="H19" i="3"/>
  <c r="C643" i="1"/>
  <c r="H420" i="1"/>
  <c r="G420" i="1"/>
  <c r="I19" i="3"/>
  <c r="D643" i="1"/>
  <c r="F646" i="4"/>
  <c r="D650" i="4"/>
  <c r="C640" i="1"/>
  <c r="G297" i="9"/>
  <c r="E297" i="9" s="1"/>
  <c r="B297" i="9" s="1"/>
  <c r="E650" i="4"/>
  <c r="D640" i="1"/>
  <c r="H639" i="1"/>
  <c r="G639" i="1"/>
  <c r="H638" i="1"/>
  <c r="G638" i="1"/>
  <c r="H334" i="9"/>
  <c r="G334" i="9"/>
  <c r="E334" i="9" l="1"/>
  <c r="B334" i="9" s="1"/>
  <c r="I20" i="3"/>
  <c r="D644" i="1"/>
  <c r="H643" i="1"/>
  <c r="G643" i="1"/>
  <c r="H640" i="1"/>
  <c r="G640" i="1"/>
  <c r="H7" i="3"/>
  <c r="E298" i="9"/>
  <c r="I8" i="3" s="1"/>
  <c r="F650" i="4"/>
  <c r="H20" i="3"/>
  <c r="C644" i="1"/>
  <c r="H644" i="1" l="1"/>
  <c r="G644" i="1"/>
  <c r="J3" i="9"/>
  <c r="G295" i="9" l="1"/>
  <c r="L293" i="9"/>
  <c r="F293" i="9" s="1"/>
  <c r="H295" i="9"/>
  <c r="H18" i="9"/>
  <c r="G18" i="9"/>
  <c r="I7" i="9"/>
  <c r="K13" i="9"/>
  <c r="J7" i="9"/>
  <c r="I12" i="9"/>
  <c r="K7" i="9"/>
  <c r="J12" i="9"/>
  <c r="I6" i="9"/>
  <c r="K12" i="9"/>
  <c r="I13" i="9"/>
  <c r="K9" i="9"/>
  <c r="L15" i="9"/>
  <c r="G21" i="9"/>
  <c r="I8" i="9"/>
  <c r="M15" i="9"/>
  <c r="J8" i="9"/>
  <c r="G15" i="9"/>
  <c r="K8" i="9"/>
  <c r="J13" i="9"/>
  <c r="K5" i="9"/>
  <c r="J10" i="9"/>
  <c r="M16" i="9"/>
  <c r="G22" i="9"/>
  <c r="K10" i="9"/>
  <c r="G16" i="9"/>
  <c r="H21" i="9"/>
  <c r="I9" i="9"/>
  <c r="H16" i="9"/>
  <c r="J9" i="9"/>
  <c r="H15" i="9"/>
  <c r="G17" i="9"/>
  <c r="J6" i="9"/>
  <c r="I11" i="9"/>
  <c r="H17" i="9"/>
  <c r="K6" i="9"/>
  <c r="J11" i="9"/>
  <c r="I17" i="9"/>
  <c r="H22" i="9"/>
  <c r="I5" i="9"/>
  <c r="K11" i="9"/>
  <c r="J17" i="9"/>
  <c r="J5" i="9"/>
  <c r="L16" i="9"/>
  <c r="F16" i="9" l="1"/>
  <c r="F15" i="9"/>
  <c r="E22" i="9"/>
  <c r="B22" i="9" s="1"/>
  <c r="E15" i="9"/>
  <c r="E9" i="9"/>
  <c r="B9" i="9" s="1"/>
  <c r="E6" i="9"/>
  <c r="B6" i="9" s="1"/>
  <c r="E5" i="9"/>
  <c r="E17" i="9"/>
  <c r="B17" i="9" s="1"/>
  <c r="E8" i="9"/>
  <c r="B8" i="9" s="1"/>
  <c r="E13" i="9"/>
  <c r="B13" i="9" s="1"/>
  <c r="E7" i="9"/>
  <c r="B7" i="9" s="1"/>
  <c r="B293" i="9"/>
  <c r="F23" i="9"/>
  <c r="E11" i="9"/>
  <c r="B11" i="9" s="1"/>
  <c r="E16" i="9"/>
  <c r="B16" i="9" s="1"/>
  <c r="E10" i="9"/>
  <c r="B10" i="9" s="1"/>
  <c r="E21" i="9"/>
  <c r="B21" i="9" s="1"/>
  <c r="E12" i="9"/>
  <c r="B12" i="9" s="1"/>
  <c r="E18" i="9"/>
  <c r="B18" i="9" s="1"/>
  <c r="E295" i="9"/>
  <c r="F14" i="9" l="1"/>
  <c r="F3" i="9" s="1"/>
  <c r="B15" i="9"/>
  <c r="E4" i="9"/>
  <c r="B5" i="9"/>
  <c r="B295" i="9"/>
  <c r="E23" i="9"/>
  <c r="I7" i="3" s="1"/>
  <c r="E14" i="9"/>
  <c r="I13" i="3" s="1"/>
  <c r="E3" i="9" l="1"/>
</calcChain>
</file>

<file path=xl/sharedStrings.xml><?xml version="1.0" encoding="utf-8"?>
<sst xmlns="http://schemas.openxmlformats.org/spreadsheetml/2006/main" count="4733" uniqueCount="3656">
  <si>
    <t>Obveznik:</t>
  </si>
  <si>
    <t>8310 - ČEŠKA OSNOVNA ŠKOLA JANA AMOSA KOMENSKOG-ČESKÁ ZÁKLADNÍ ŠKOLA JANA AMOSE KOMENSKÉHODARUVAR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</si>
  <si>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</si>
  <si>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</si>
  <si>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</si>
  <si>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</si>
  <si>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</si>
  <si>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</si>
  <si>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</si>
  <si>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</si>
  <si>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</si>
  <si>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</si>
  <si>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</si>
  <si>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</si>
  <si>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</si>
  <si>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</si>
  <si>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</si>
  <si>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</si>
  <si>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</si>
  <si>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</si>
  <si>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</si>
  <si>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</si>
  <si>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</si>
  <si>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</si>
  <si>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</si>
  <si>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</si>
  <si>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</si>
  <si>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</si>
  <si>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</si>
  <si>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</si>
  <si>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</si>
  <si>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</si>
  <si>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</si>
  <si>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</si>
  <si>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</si>
  <si>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</si>
  <si>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</si>
  <si>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</si>
  <si>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</si>
  <si>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</si>
  <si>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</si>
  <si>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</si>
  <si>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</si>
  <si>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</si>
  <si>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</si>
  <si>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</si>
  <si>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</si>
  <si>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</si>
  <si>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</si>
  <si>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</si>
  <si>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</si>
  <si>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</si>
  <si>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</si>
  <si>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</si>
  <si>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</si>
  <si>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</si>
  <si>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</si>
  <si>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</si>
  <si>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</si>
  <si>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</si>
  <si>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</si>
  <si>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</si>
  <si>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</si>
  <si>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</si>
  <si>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</si>
  <si>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</si>
  <si>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</si>
  <si>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</si>
  <si>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</si>
  <si>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</si>
  <si>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</si>
  <si>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</si>
  <si>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</si>
  <si>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</si>
  <si>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</si>
  <si>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</si>
  <si>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</si>
  <si>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</si>
  <si>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</si>
  <si>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</si>
  <si>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</si>
  <si>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</si>
  <si>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</si>
  <si>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</si>
  <si>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</si>
  <si>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</si>
  <si>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</si>
  <si>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</si>
  <si>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</si>
  <si>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</si>
  <si>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</si>
  <si>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</si>
  <si>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</si>
  <si>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</si>
  <si>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</si>
  <si>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</si>
  <si>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</si>
  <si>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</si>
  <si>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</si>
  <si>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</si>
  <si>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</si>
  <si>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</si>
  <si>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</si>
  <si>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</si>
  <si>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</si>
  <si>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</si>
  <si>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</si>
  <si>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</si>
  <si>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</si>
  <si>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</si>
  <si>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</si>
  <si>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</si>
  <si>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</si>
  <si>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</si>
  <si>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</si>
  <si>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</si>
  <si>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</si>
  <si>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</si>
  <si>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</si>
  <si>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</si>
  <si>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</si>
  <si>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</si>
  <si>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</si>
  <si>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</si>
  <si>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</si>
  <si>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</si>
  <si>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</si>
  <si>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</si>
  <si>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</si>
  <si>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</si>
  <si>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</si>
  <si>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</si>
  <si>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</si>
  <si>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</si>
  <si>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</si>
  <si>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</si>
  <si>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</si>
  <si>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</si>
  <si>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</si>
  <si>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</si>
  <si>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</si>
  <si>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</si>
  <si>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</si>
  <si>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</si>
  <si>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</si>
  <si>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</si>
  <si>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</si>
  <si>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</si>
  <si>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</si>
  <si>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</si>
  <si>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</si>
  <si>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</si>
  <si>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</si>
  <si>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</si>
  <si>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</si>
  <si>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</si>
  <si>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</si>
  <si>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</si>
  <si>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</si>
  <si>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</si>
  <si>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</si>
  <si>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</si>
  <si>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</si>
  <si>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</si>
  <si>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</si>
  <si>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</si>
  <si>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</si>
  <si>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</si>
  <si>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</si>
  <si>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</si>
  <si>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</si>
  <si>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</si>
  <si>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</si>
  <si>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</si>
  <si>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</si>
  <si>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</si>
  <si>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</si>
  <si>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</si>
  <si>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</si>
  <si>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</si>
  <si>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</si>
  <si>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</si>
  <si>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</si>
  <si>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</si>
  <si>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</si>
  <si>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</si>
  <si>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</si>
  <si>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</si>
  <si>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</si>
  <si>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</si>
  <si>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</si>
  <si>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</si>
  <si>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</si>
  <si>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</si>
  <si>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</si>
  <si>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</si>
  <si>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</si>
  <si>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</si>
  <si>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</si>
  <si>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</si>
  <si>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</si>
  <si>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</si>
  <si>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</si>
  <si>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</si>
  <si>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</si>
  <si>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</si>
  <si>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</si>
  <si>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</si>
  <si>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</si>
  <si>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</si>
  <si>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</si>
  <si>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</si>
  <si>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</si>
  <si>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</si>
  <si>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</si>
  <si>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</si>
  <si>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</si>
  <si>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</si>
  <si>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</si>
  <si>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</si>
  <si>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</si>
  <si>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</si>
  <si>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</si>
  <si>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</si>
  <si>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</si>
  <si>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</si>
  <si>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</si>
  <si>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</si>
  <si>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</si>
  <si>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</si>
  <si>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</si>
  <si>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</si>
  <si>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</si>
  <si>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</si>
  <si>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</si>
  <si>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</si>
  <si>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</si>
  <si>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</si>
  <si>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</si>
  <si>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</si>
  <si>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</si>
  <si>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</si>
  <si>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</si>
  <si>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</si>
  <si>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</si>
  <si>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</si>
  <si>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</si>
  <si>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</si>
  <si>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</si>
  <si>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</si>
  <si>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</si>
  <si>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</si>
  <si>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</si>
  <si>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</si>
  <si>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</si>
  <si>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</si>
  <si>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</si>
  <si>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</si>
  <si>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</si>
  <si>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</si>
  <si>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</si>
  <si>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</si>
  <si>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</si>
  <si>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</si>
  <si>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</si>
  <si>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</si>
  <si>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</si>
  <si>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</si>
  <si>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</si>
  <si>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</si>
  <si>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</si>
  <si>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</si>
  <si>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</si>
  <si>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</si>
  <si>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</si>
  <si>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</si>
  <si>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</si>
  <si>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</si>
  <si>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</si>
  <si>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</si>
  <si>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</si>
  <si>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</si>
  <si>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</si>
  <si>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</si>
  <si>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</si>
  <si>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</si>
  <si>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</si>
  <si>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</si>
  <si>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</si>
  <si>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</si>
  <si>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</si>
  <si>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</si>
  <si>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</si>
  <si>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</si>
  <si>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</si>
  <si>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</si>
  <si>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</si>
  <si>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</si>
  <si>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</si>
  <si>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</si>
  <si>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</si>
  <si>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</si>
  <si>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</si>
  <si>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</si>
  <si>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</si>
  <si>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</si>
  <si>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</si>
  <si>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</si>
  <si>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</si>
  <si>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</si>
  <si>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</si>
  <si>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</si>
  <si>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</si>
  <si>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</si>
  <si>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</si>
  <si>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</si>
  <si>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</si>
  <si>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</si>
  <si>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</si>
  <si>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</si>
  <si>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</si>
  <si>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</si>
  <si>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</si>
  <si>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</si>
  <si>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</si>
  <si>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</si>
  <si>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</si>
  <si>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</si>
  <si>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</si>
  <si>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</si>
  <si>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</si>
  <si>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</si>
  <si>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</si>
  <si>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</si>
  <si>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</si>
  <si>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</si>
  <si>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</si>
  <si>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</si>
  <si>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</si>
  <si>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</si>
  <si>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</si>
  <si>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</si>
  <si>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</si>
  <si>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</si>
  <si>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</si>
  <si>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</si>
  <si>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</si>
  <si>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</si>
  <si>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</si>
  <si>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</si>
  <si>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</si>
  <si>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</si>
  <si>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</si>
  <si>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</si>
  <si>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</si>
  <si>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</si>
  <si>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</si>
  <si>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</si>
  <si>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</si>
  <si>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</si>
  <si>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</si>
  <si>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</si>
  <si>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</si>
  <si>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</si>
  <si>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</si>
  <si>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</si>
  <si>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</si>
  <si>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</si>
  <si>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</si>
  <si>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</si>
  <si>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</si>
  <si>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</si>
  <si>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</si>
  <si>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</si>
  <si>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</si>
  <si>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</si>
  <si>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</si>
  <si>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</si>
  <si>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</si>
  <si>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</si>
  <si>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</si>
  <si>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</si>
  <si>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</si>
  <si>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</si>
  <si>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</si>
  <si>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</si>
  <si>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</si>
  <si>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</si>
  <si>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</si>
  <si>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</si>
  <si>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</si>
  <si>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</si>
  <si>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</si>
  <si>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</si>
  <si>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</si>
  <si>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</si>
  <si>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</si>
  <si>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</si>
  <si>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</si>
  <si>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</si>
  <si>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</si>
  <si>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</si>
  <si>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</si>
  <si>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</si>
  <si>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</si>
  <si>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</si>
  <si>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</si>
  <si>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</si>
  <si>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</si>
  <si>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</si>
  <si>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</si>
  <si>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</si>
  <si>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</si>
  <si>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</si>
  <si>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</si>
  <si>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</si>
  <si>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</si>
  <si>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</si>
  <si>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</si>
  <si>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</si>
  <si>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</si>
  <si>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</si>
  <si>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</si>
  <si>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</si>
  <si>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</si>
  <si>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</si>
  <si>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</si>
  <si>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</si>
  <si>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</si>
  <si>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</si>
  <si>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</si>
  <si>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</si>
  <si>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</si>
  <si>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</si>
  <si>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</si>
  <si>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</si>
  <si>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</si>
  <si>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</si>
  <si>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</si>
  <si>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</si>
  <si>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</si>
  <si>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</si>
  <si>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</si>
  <si>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</si>
  <si>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</si>
  <si>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</si>
  <si>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</si>
  <si>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</si>
  <si>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</si>
  <si>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</si>
  <si>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</si>
  <si>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</si>
  <si>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</si>
  <si>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</si>
  <si>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</si>
  <si>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</si>
  <si>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</si>
  <si>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</si>
  <si>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</si>
  <si>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</si>
  <si>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</si>
  <si>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</si>
  <si>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</si>
  <si>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</si>
  <si>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</si>
  <si>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</si>
  <si>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</si>
  <si>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</si>
  <si>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</si>
  <si>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</si>
  <si>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</si>
  <si>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</si>
  <si>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</si>
  <si>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</si>
  <si>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</si>
  <si>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</si>
  <si>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</si>
  <si>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</si>
  <si>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</si>
  <si>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</si>
  <si>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</si>
  <si>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</si>
  <si>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</si>
  <si>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</si>
  <si>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</si>
  <si>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</si>
  <si>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</si>
  <si>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</si>
  <si>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</si>
  <si>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</si>
  <si>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</si>
  <si>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</si>
  <si>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</si>
  <si>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</si>
  <si>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</si>
  <si>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</si>
  <si>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</si>
  <si>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</si>
  <si>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</si>
  <si>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</si>
  <si>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</si>
  <si>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</si>
  <si>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</si>
  <si>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</si>
  <si>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</si>
  <si>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</si>
  <si>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</si>
  <si>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</si>
  <si>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</si>
  <si>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</si>
  <si>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</si>
  <si>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</si>
  <si>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</si>
  <si>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</si>
  <si>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</si>
  <si>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</si>
  <si>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</si>
  <si>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</si>
  <si>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</si>
  <si>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</si>
  <si>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</si>
  <si>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</si>
  <si>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</si>
  <si>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</si>
  <si>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</si>
  <si>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</si>
  <si>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</si>
  <si>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</si>
  <si>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</si>
  <si>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</si>
  <si>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</si>
  <si>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</si>
  <si>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</si>
  <si>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</si>
  <si>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</si>
  <si>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</si>
  <si>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</si>
  <si>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</si>
  <si>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</si>
  <si>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</si>
  <si>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</si>
  <si>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</si>
  <si>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</si>
  <si>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</si>
  <si>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</si>
  <si>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</si>
  <si>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</si>
  <si>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</si>
  <si>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</si>
  <si>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</si>
  <si>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</si>
  <si>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</si>
  <si>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</si>
  <si>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</si>
  <si>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</si>
  <si>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</si>
  <si>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</si>
  <si>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</si>
  <si>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</si>
  <si>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</si>
  <si>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</si>
  <si>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</si>
  <si>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</si>
  <si>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</si>
  <si>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</si>
  <si>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</si>
  <si>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</si>
  <si>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</si>
  <si>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</si>
  <si>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</si>
  <si>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</si>
  <si>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</si>
  <si>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</si>
  <si>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</si>
  <si>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</si>
  <si>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</si>
  <si>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</si>
  <si>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</si>
  <si>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</si>
  <si>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</si>
  <si>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</si>
  <si>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</si>
  <si>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</si>
  <si>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</si>
  <si>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</si>
  <si>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</si>
  <si>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</si>
  <si>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</si>
  <si>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</si>
  <si>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</si>
  <si>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</si>
  <si>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</si>
  <si>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</si>
  <si>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</si>
  <si>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</si>
  <si>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</si>
  <si>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</si>
  <si>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</si>
  <si>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</si>
  <si>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</si>
  <si>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</si>
  <si>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</si>
  <si>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</si>
  <si>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</si>
  <si>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</si>
  <si>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</si>
  <si>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</si>
  <si>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</si>
  <si>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</si>
  <si>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</si>
  <si>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</si>
  <si>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</si>
  <si>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</si>
  <si>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</si>
  <si>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</si>
  <si>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</si>
  <si>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</si>
  <si>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</si>
  <si>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</si>
  <si>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</si>
  <si>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</si>
  <si>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</si>
  <si>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</si>
  <si>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</si>
  <si>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</si>
  <si>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</si>
  <si>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</si>
  <si>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</si>
  <si>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</si>
  <si>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</si>
  <si>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</si>
  <si>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</si>
  <si>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</si>
  <si>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</si>
  <si>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</si>
  <si>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</si>
  <si>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</si>
  <si>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</si>
  <si>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</si>
  <si>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</si>
  <si>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</si>
  <si>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</si>
  <si>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</si>
  <si>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</si>
  <si>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</si>
  <si>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</si>
  <si>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</si>
  <si>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</si>
  <si>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</si>
  <si>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</si>
  <si>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</si>
  <si>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</si>
  <si>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</si>
  <si>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</si>
  <si>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</si>
  <si>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</si>
  <si>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</si>
  <si>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</si>
  <si>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</si>
  <si>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</si>
  <si>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</si>
  <si>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</si>
  <si>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</si>
  <si>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</si>
  <si>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</si>
  <si>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</si>
  <si>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</si>
  <si>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</si>
  <si>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</si>
  <si>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</si>
  <si>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</si>
  <si>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</si>
  <si>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</si>
  <si>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</si>
  <si>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</si>
  <si>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</si>
  <si>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</si>
  <si>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</si>
  <si>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</si>
  <si>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</si>
  <si>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</si>
  <si>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</si>
  <si>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</si>
  <si>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</si>
  <si>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</si>
  <si>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</si>
  <si>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</si>
  <si>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</si>
  <si>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</si>
  <si>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</si>
  <si>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</si>
  <si>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</si>
  <si>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</si>
  <si>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</si>
  <si>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</si>
  <si>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</si>
  <si>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</si>
  <si>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</si>
  <si>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</si>
  <si>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</si>
  <si>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</si>
  <si>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</si>
  <si>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</si>
  <si>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</si>
  <si>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</si>
  <si>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</si>
  <si>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</si>
  <si>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</si>
  <si>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</si>
  <si>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</si>
  <si>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</si>
  <si>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</si>
  <si>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</si>
  <si>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</si>
  <si>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</si>
  <si>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</si>
  <si>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</si>
  <si>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</si>
  <si>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</si>
  <si>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</si>
  <si>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</si>
  <si>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</si>
  <si>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</si>
  <si>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</si>
  <si>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</si>
  <si>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</si>
  <si>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</si>
  <si>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</si>
  <si>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</si>
  <si>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</si>
  <si>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</si>
  <si>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</si>
  <si>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</si>
  <si>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</si>
  <si>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</si>
  <si>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</si>
  <si>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</si>
  <si>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</si>
  <si>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</si>
  <si>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</si>
  <si>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</si>
  <si>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</si>
  <si>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</si>
  <si>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</si>
  <si>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</si>
  <si>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</si>
  <si>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</si>
  <si>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</si>
  <si>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</si>
  <si>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</si>
  <si>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</si>
  <si>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</si>
  <si>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</si>
  <si>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</si>
  <si>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</si>
  <si>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</si>
  <si>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</si>
  <si>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</si>
  <si>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</si>
  <si>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</si>
  <si>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</si>
  <si>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</si>
  <si>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</si>
  <si>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</si>
  <si>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</si>
  <si>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</si>
  <si>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</si>
  <si>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</si>
  <si>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</si>
  <si>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</si>
  <si>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</si>
  <si>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</si>
  <si>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</si>
  <si>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</si>
  <si>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</si>
  <si>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</si>
  <si>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</si>
  <si>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</si>
  <si>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</si>
  <si>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</si>
  <si>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</si>
  <si>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</si>
  <si>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</si>
  <si>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</si>
  <si>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</si>
  <si>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</si>
  <si>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</si>
  <si>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</si>
  <si>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</si>
  <si>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</si>
  <si>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</si>
  <si>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</si>
  <si>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</si>
  <si>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</si>
  <si>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</si>
  <si>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</si>
  <si>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</si>
  <si>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</si>
  <si>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</si>
  <si>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</si>
  <si>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</si>
  <si>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</si>
  <si>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</si>
  <si>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</si>
  <si>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</si>
  <si>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</si>
  <si>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</si>
  <si>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</si>
  <si>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</si>
  <si>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</si>
  <si>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</si>
  <si>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</si>
  <si>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</si>
  <si>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</si>
  <si>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</si>
  <si>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</si>
  <si>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</si>
  <si>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</si>
  <si>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</si>
  <si>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</si>
  <si>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</si>
  <si>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</si>
  <si>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</si>
  <si>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</si>
  <si>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</si>
  <si>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</si>
  <si>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</si>
  <si>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</si>
  <si>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</si>
  <si>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</si>
  <si>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</si>
  <si>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</si>
  <si>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</si>
  <si>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</si>
  <si>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</si>
  <si>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</si>
  <si>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</si>
  <si>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</si>
  <si>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</si>
  <si>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</si>
  <si>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</si>
  <si>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</si>
  <si>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</si>
  <si>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</si>
  <si>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</si>
  <si>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</si>
  <si>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</si>
  <si>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</si>
  <si>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</si>
  <si>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</si>
  <si>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</si>
  <si>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</si>
  <si>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</si>
  <si>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</si>
  <si>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</si>
  <si>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</si>
  <si>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</si>
  <si>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</si>
  <si>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</si>
  <si>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</si>
  <si>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</si>
  <si>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</si>
  <si>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</si>
  <si>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</si>
  <si>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</si>
  <si>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</si>
  <si>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</si>
  <si>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</si>
  <si>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</si>
  <si>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</si>
  <si>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</si>
  <si>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</si>
  <si>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</si>
  <si>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</si>
  <si>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</si>
  <si>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</si>
  <si>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</si>
  <si>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</si>
  <si>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</si>
  <si>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</si>
  <si>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</si>
  <si>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</si>
  <si>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</si>
  <si>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</si>
  <si>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</si>
  <si>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</si>
  <si>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</si>
  <si>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</si>
  <si>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</si>
  <si>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</si>
  <si>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</si>
  <si>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</si>
  <si>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</si>
  <si>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</si>
  <si>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</si>
  <si>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</si>
  <si>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</si>
  <si>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</si>
  <si>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</si>
  <si>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</si>
  <si>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</si>
  <si>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</si>
  <si>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</si>
  <si>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</si>
  <si>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</si>
  <si>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</si>
  <si>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</si>
  <si>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</si>
  <si>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</si>
  <si>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</si>
  <si>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</si>
  <si>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</si>
  <si>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</si>
  <si>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</si>
  <si>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</si>
  <si>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</si>
  <si>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</si>
  <si>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</si>
  <si>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</si>
  <si>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</si>
  <si>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</si>
  <si>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</si>
  <si>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</si>
  <si>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</si>
  <si>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</si>
  <si>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</si>
  <si>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</si>
  <si>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</si>
  <si>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</si>
  <si>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</si>
  <si>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</si>
  <si>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</si>
  <si>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</si>
  <si>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</si>
  <si>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</si>
  <si>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</si>
  <si>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</si>
  <si>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</si>
  <si>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</si>
  <si>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</si>
  <si>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</si>
  <si>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</si>
  <si>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</si>
  <si>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</si>
  <si>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</si>
  <si>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</si>
  <si>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</si>
  <si>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</si>
  <si>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</si>
  <si>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</si>
  <si>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</si>
  <si>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</si>
  <si>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</si>
  <si>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</si>
  <si>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</si>
  <si>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</si>
  <si>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</si>
  <si>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</si>
  <si>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</si>
  <si>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</si>
  <si>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</si>
  <si>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</si>
  <si>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</si>
  <si>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</si>
  <si>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</si>
  <si>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</si>
  <si>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</si>
  <si>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</si>
  <si>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</si>
  <si>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</si>
  <si>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</si>
  <si>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</si>
  <si>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</si>
  <si>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</si>
  <si>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</si>
  <si>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</si>
  <si>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</si>
  <si>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</si>
  <si>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</si>
  <si>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</si>
  <si>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</si>
  <si>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</si>
  <si>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</si>
  <si>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</si>
  <si>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</si>
  <si>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</si>
  <si>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</si>
  <si>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</si>
  <si>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</si>
  <si>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</si>
  <si>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</si>
  <si>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</si>
  <si>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</si>
  <si>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</si>
  <si>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</si>
  <si>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</si>
  <si>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</si>
  <si>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</si>
  <si>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</si>
  <si>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</si>
  <si>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</si>
  <si>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</si>
  <si>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</si>
  <si>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</si>
  <si>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</si>
  <si>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</si>
  <si>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</si>
  <si>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</si>
  <si>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</si>
  <si>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</si>
  <si>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</si>
  <si>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</si>
  <si>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</si>
  <si>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</si>
  <si>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</si>
  <si>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</si>
  <si>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</si>
  <si>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</si>
  <si>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</si>
  <si>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</si>
  <si>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</si>
  <si>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</si>
  <si>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</si>
  <si>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</si>
  <si>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</si>
  <si>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</si>
  <si>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</si>
  <si>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</si>
  <si>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</si>
  <si>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</si>
  <si>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</si>
  <si>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</si>
  <si>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</si>
  <si>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</si>
  <si>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</si>
  <si>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</si>
  <si>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</si>
  <si>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</si>
  <si>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</si>
  <si>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</si>
  <si>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</si>
  <si>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</si>
  <si>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</si>
  <si>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</si>
  <si>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</si>
  <si>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</si>
  <si>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</si>
  <si>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</si>
  <si>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</si>
  <si>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</si>
  <si>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</si>
  <si>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</si>
  <si>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</si>
  <si>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</si>
  <si>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</si>
  <si>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</si>
  <si>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</si>
  <si>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</si>
  <si>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</si>
  <si>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</si>
  <si>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</si>
  <si>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</si>
  <si>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</si>
  <si>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</si>
  <si>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</si>
  <si>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</si>
  <si>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</si>
  <si>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</si>
  <si>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</si>
  <si>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</si>
  <si>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</si>
  <si>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</si>
  <si>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</si>
  <si>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</si>
  <si>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</si>
  <si>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</si>
  <si>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</si>
  <si>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</si>
  <si>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</si>
  <si>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</si>
  <si>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</si>
  <si>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</si>
  <si>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</si>
  <si>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</si>
  <si>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</si>
  <si>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</si>
  <si>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</si>
  <si>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</si>
  <si>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</si>
  <si>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</si>
  <si>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</si>
  <si>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</si>
  <si>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</si>
  <si>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</si>
  <si>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</si>
  <si>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</si>
  <si>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</si>
  <si>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</si>
  <si>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</si>
  <si>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</si>
  <si>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</si>
  <si>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</si>
  <si>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</si>
  <si>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</si>
  <si>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</si>
  <si>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</si>
  <si>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</si>
  <si>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</si>
  <si>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</si>
  <si>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</si>
  <si>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</si>
  <si>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</si>
  <si>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</si>
  <si>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</si>
  <si>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</si>
  <si>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</si>
  <si>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</si>
  <si>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</si>
  <si>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</si>
  <si>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</si>
  <si>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</si>
  <si>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</si>
  <si>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</si>
  <si>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</si>
  <si>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</si>
  <si>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</si>
  <si>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</si>
  <si>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</si>
  <si>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</si>
  <si>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</si>
  <si>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</si>
  <si>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</si>
  <si>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</si>
  <si>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</si>
  <si>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</si>
  <si>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</si>
  <si>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</si>
  <si>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</si>
  <si>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</si>
  <si>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</si>
  <si>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</si>
  <si>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</si>
  <si>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</si>
  <si>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</si>
  <si>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</si>
  <si>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</si>
  <si>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</si>
  <si>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</si>
  <si>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</si>
  <si>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</si>
  <si>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</si>
  <si>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</si>
  <si>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</si>
  <si>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</si>
  <si>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</si>
  <si>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</si>
  <si>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</si>
  <si>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</si>
  <si>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</si>
  <si>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</si>
  <si>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</si>
  <si>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</si>
  <si>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</si>
  <si>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</si>
  <si>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</si>
  <si>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</si>
  <si>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</si>
  <si>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</si>
  <si>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</si>
  <si>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</si>
  <si>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</si>
  <si>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</si>
  <si>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</si>
  <si>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</si>
  <si>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</si>
  <si>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</si>
  <si>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</si>
  <si>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</si>
  <si>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</si>
  <si>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</si>
  <si>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</si>
  <si>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</si>
  <si>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</si>
  <si>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</si>
  <si>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</si>
  <si>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</si>
  <si>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</si>
  <si>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</si>
  <si>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</si>
  <si>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</si>
  <si>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</si>
  <si>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</si>
  <si>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</si>
  <si>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</si>
  <si>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</si>
  <si>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</si>
  <si>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</si>
  <si>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</si>
  <si>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</si>
  <si>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</si>
  <si>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</si>
  <si>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</si>
  <si>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</si>
  <si>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</si>
  <si>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</si>
  <si>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</si>
  <si>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</si>
  <si>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</si>
  <si>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</si>
  <si>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</si>
  <si>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</si>
  <si>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</si>
  <si>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</si>
  <si>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</si>
  <si>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</si>
  <si>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</si>
  <si>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</si>
  <si>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</si>
  <si>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</si>
  <si>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</si>
  <si>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</si>
  <si>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</si>
  <si>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</si>
  <si>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</si>
  <si>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</si>
  <si>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</si>
  <si>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</si>
  <si>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</si>
  <si>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</si>
  <si>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</si>
  <si>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</si>
  <si>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</si>
  <si>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</si>
  <si>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</si>
  <si>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</si>
  <si>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</si>
  <si>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</si>
  <si>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</si>
  <si>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</si>
  <si>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</si>
  <si>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</si>
  <si>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</si>
  <si>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</si>
  <si>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</si>
  <si>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</si>
  <si>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</si>
  <si>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</si>
  <si>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</si>
  <si>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</si>
  <si>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</si>
  <si>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</si>
  <si>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</si>
  <si>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</si>
  <si>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</si>
  <si>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</si>
  <si>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</si>
  <si>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</si>
  <si>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</si>
  <si>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</si>
  <si>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</si>
  <si>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</si>
  <si>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</si>
  <si>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</si>
  <si>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</si>
  <si>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</si>
  <si>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</si>
  <si>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</si>
  <si>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</si>
  <si>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</si>
  <si>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</si>
  <si>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</si>
  <si>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</si>
  <si>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</si>
  <si>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</si>
  <si>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</si>
  <si>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</si>
  <si>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</si>
  <si>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</si>
  <si>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</si>
  <si>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</si>
  <si>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</si>
  <si>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</si>
  <si>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</si>
  <si>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</si>
  <si>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</si>
  <si>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</si>
  <si>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</si>
  <si>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</si>
  <si>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</si>
  <si>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</si>
  <si>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</si>
  <si>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</si>
  <si>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</si>
  <si>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</si>
  <si>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</si>
  <si>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</si>
  <si>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</si>
  <si>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</si>
  <si>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</si>
  <si>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</si>
  <si>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</si>
  <si>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</si>
  <si>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</si>
  <si>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</si>
  <si>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</si>
  <si>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</si>
  <si>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</si>
  <si>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</si>
  <si>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</si>
  <si>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</si>
  <si>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</si>
  <si>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</si>
  <si>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</si>
  <si>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</si>
  <si>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</si>
  <si>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</si>
  <si>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</si>
  <si>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</si>
  <si>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</si>
  <si>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</si>
  <si>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</si>
  <si>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</si>
  <si>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</si>
  <si>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</si>
  <si>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</si>
  <si>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</si>
  <si>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</si>
  <si>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</si>
  <si>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</si>
  <si>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</si>
  <si>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</si>
  <si>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</si>
  <si>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</si>
  <si>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</si>
  <si>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</si>
  <si>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</si>
  <si>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</si>
  <si>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</si>
  <si>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</si>
  <si>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</si>
  <si>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</si>
  <si>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</si>
  <si>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</si>
  <si>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</si>
  <si>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</si>
  <si>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</si>
  <si>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</si>
  <si>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</si>
  <si>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</si>
  <si>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</si>
  <si>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</si>
  <si>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</si>
  <si>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</si>
  <si>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</si>
  <si>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</si>
  <si>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</si>
  <si>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</si>
  <si>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</si>
  <si>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</si>
  <si>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</si>
  <si>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</si>
  <si>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</si>
  <si>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</si>
  <si>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</si>
  <si>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</si>
  <si>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</si>
  <si>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</si>
  <si>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</si>
  <si>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</si>
  <si>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</si>
  <si>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</si>
  <si>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</si>
  <si>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</si>
  <si>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</si>
  <si>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</si>
  <si>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</si>
  <si>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</si>
  <si>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</si>
  <si>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</si>
  <si>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</si>
  <si>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</si>
  <si>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</si>
  <si>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</si>
  <si>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</si>
  <si>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</si>
  <si>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</si>
  <si>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</si>
  <si>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</si>
  <si>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</si>
  <si>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</si>
  <si>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</si>
  <si>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</si>
  <si>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</si>
  <si>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</si>
  <si>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</si>
  <si>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</si>
  <si>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</si>
  <si>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</si>
  <si>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</si>
  <si>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</si>
  <si>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</si>
  <si>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</si>
  <si>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</si>
  <si>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</si>
  <si>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</si>
  <si>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</si>
  <si>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</si>
  <si>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</si>
  <si>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</si>
  <si>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</si>
  <si>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</si>
  <si>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</si>
  <si>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</si>
  <si>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</si>
  <si>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</si>
  <si>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</si>
  <si>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</si>
  <si>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</si>
  <si>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</si>
  <si>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</si>
  <si>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</si>
  <si>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</si>
  <si>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</si>
  <si>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</si>
  <si>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</si>
  <si>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</si>
  <si>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</si>
  <si>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</si>
  <si>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</si>
  <si>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</si>
  <si>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</si>
  <si>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</si>
  <si>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</si>
  <si>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</si>
  <si>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</si>
  <si>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</si>
  <si>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</si>
  <si>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</si>
  <si>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</si>
  <si>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</si>
  <si>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</si>
  <si>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</si>
  <si>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</si>
  <si>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</si>
  <si>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</si>
  <si>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</si>
  <si>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</si>
  <si>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</si>
  <si>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</si>
  <si>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</si>
  <si>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</si>
  <si>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</si>
  <si>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</si>
  <si>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</si>
  <si>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</si>
  <si>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</si>
  <si>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</si>
  <si>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</si>
  <si>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</si>
  <si>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</si>
  <si>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</si>
  <si>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</si>
  <si>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</si>
  <si>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</si>
  <si>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</si>
  <si>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</si>
  <si>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</si>
  <si>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</si>
  <si>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</si>
  <si>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</si>
  <si>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</si>
  <si>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</si>
  <si>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</si>
  <si>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</si>
  <si>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</si>
  <si>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</si>
  <si>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</si>
  <si>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</si>
  <si>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</si>
  <si>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</si>
  <si>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</si>
  <si>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</si>
  <si>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</si>
  <si>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</si>
  <si>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</si>
  <si>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</si>
  <si>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</si>
  <si>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</si>
  <si>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</si>
  <si>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</si>
  <si>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</si>
  <si>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</si>
  <si>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</si>
  <si>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</si>
  <si>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</si>
  <si>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</si>
  <si>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</si>
  <si>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</si>
  <si>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</si>
  <si>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</si>
  <si>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</si>
  <si>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</si>
  <si>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</si>
  <si>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</si>
  <si>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</si>
  <si>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</si>
  <si>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</si>
  <si>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</si>
  <si>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</si>
  <si>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</si>
  <si>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</si>
  <si>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</si>
  <si>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</si>
  <si>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</si>
  <si>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</si>
  <si>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</si>
  <si>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</si>
  <si>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</si>
  <si>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</si>
  <si>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</si>
  <si>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</si>
  <si>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</si>
  <si>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</si>
  <si>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</si>
  <si>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</si>
  <si>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</si>
  <si>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</si>
  <si>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</si>
  <si>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</si>
  <si>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</si>
  <si>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</si>
  <si>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</si>
  <si>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</si>
  <si>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</si>
  <si>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</si>
  <si>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</si>
  <si>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</si>
  <si>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</si>
  <si>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</si>
  <si>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</si>
  <si>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</si>
  <si>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</si>
  <si>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</si>
  <si>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</si>
  <si>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</si>
  <si>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</si>
  <si>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</si>
  <si>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</si>
  <si>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</si>
  <si>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</si>
  <si>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</si>
  <si>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</si>
  <si>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</si>
  <si>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</si>
  <si>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</si>
  <si>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</si>
  <si>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</si>
  <si>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</si>
  <si>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</si>
  <si>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</si>
  <si>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</si>
  <si>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</si>
  <si>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</si>
  <si>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</si>
  <si>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</si>
  <si>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</si>
  <si>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</si>
  <si>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</si>
  <si>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</si>
  <si>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</si>
  <si>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</si>
  <si>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</si>
  <si>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</si>
  <si>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</si>
  <si>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</si>
  <si>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</si>
  <si>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</si>
  <si>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</si>
  <si>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</si>
  <si>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</si>
  <si>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</si>
  <si>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</si>
  <si>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</si>
  <si>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</si>
  <si>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</si>
  <si>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</si>
  <si>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</si>
  <si>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</si>
  <si>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</si>
  <si>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</si>
  <si>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</si>
  <si>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</si>
  <si>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</si>
  <si>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</si>
  <si>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</si>
  <si>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</si>
  <si>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</si>
  <si>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</si>
  <si>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</si>
  <si>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</si>
  <si>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</si>
  <si>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</si>
  <si>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</si>
  <si>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</si>
  <si>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</si>
  <si>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</si>
  <si>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</si>
  <si>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</si>
  <si>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</si>
  <si>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</si>
  <si>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</si>
  <si>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</si>
  <si>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</si>
  <si>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</si>
  <si>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</si>
  <si>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</si>
  <si>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</si>
  <si>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</si>
  <si>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</si>
  <si>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</si>
  <si>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</si>
  <si>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</si>
  <si>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</si>
  <si>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</si>
  <si>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</si>
  <si>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</si>
  <si>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</si>
  <si>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</si>
  <si>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</si>
  <si>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</si>
  <si>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</si>
  <si>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</si>
  <si>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</si>
  <si>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</si>
  <si>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</si>
  <si>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</si>
  <si>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</si>
  <si>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</si>
  <si>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</si>
  <si>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</si>
  <si>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</si>
  <si>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</si>
  <si>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</si>
  <si>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</si>
  <si>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</si>
  <si>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</si>
  <si>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</si>
  <si>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</si>
  <si>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</si>
  <si>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</si>
  <si>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</si>
  <si>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</si>
  <si>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</si>
  <si>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</si>
  <si>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</si>
  <si>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</si>
  <si>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</si>
  <si>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</si>
  <si>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</si>
  <si>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</si>
  <si>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</si>
  <si>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</si>
  <si>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</si>
  <si>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</si>
  <si>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</si>
  <si>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</si>
  <si>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</si>
  <si>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</si>
  <si>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</si>
  <si>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</si>
  <si>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</si>
  <si>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</si>
  <si>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</si>
  <si>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</si>
  <si>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</si>
  <si>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</si>
  <si>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</si>
  <si>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</si>
  <si>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</si>
  <si>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</si>
  <si>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</si>
  <si>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</si>
  <si>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</si>
  <si>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</si>
  <si>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</si>
  <si>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</si>
  <si>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</si>
  <si>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</si>
  <si>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</si>
  <si>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</si>
  <si>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</si>
  <si>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</si>
  <si>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</si>
  <si>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</si>
  <si>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</si>
  <si>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</si>
  <si>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</si>
  <si>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</si>
  <si>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</si>
  <si>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</si>
  <si>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</si>
  <si>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</si>
  <si>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</si>
  <si>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</si>
  <si>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</si>
  <si>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</si>
  <si>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</si>
  <si>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</si>
  <si>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</si>
  <si>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</si>
  <si>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</si>
  <si>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</si>
  <si>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</si>
  <si>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</si>
  <si>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</si>
  <si>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</si>
  <si>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</si>
  <si>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</si>
  <si>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</si>
  <si>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</si>
  <si>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</si>
  <si>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</si>
  <si>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</si>
  <si>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</si>
  <si>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</si>
  <si>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</si>
  <si>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</si>
  <si>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</si>
  <si>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</si>
  <si>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</si>
  <si>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</si>
  <si>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</si>
  <si>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</si>
  <si>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</si>
  <si>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</si>
  <si>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</si>
  <si>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</si>
  <si>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</si>
  <si>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</si>
  <si>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</si>
  <si>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</si>
  <si>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</si>
  <si>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</si>
  <si>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</si>
  <si>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</si>
  <si>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</si>
  <si>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</si>
  <si>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</si>
  <si>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</si>
  <si>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</si>
  <si>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</si>
  <si>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</si>
  <si>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</si>
  <si>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</si>
  <si>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</si>
  <si>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</si>
  <si>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</si>
  <si>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</si>
  <si>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</si>
  <si>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</si>
  <si>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</si>
  <si>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</si>
  <si>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</si>
  <si>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</si>
  <si>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</si>
  <si>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</si>
  <si>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</si>
  <si>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</si>
  <si>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</si>
  <si>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</si>
  <si>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</si>
  <si>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</si>
  <si>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</si>
  <si>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</si>
  <si>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</si>
  <si>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</si>
  <si>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</si>
  <si>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</si>
  <si>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</si>
  <si>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</si>
  <si>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</si>
  <si>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</si>
  <si>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</si>
  <si>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</si>
  <si>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</si>
  <si>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</si>
  <si>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</si>
  <si>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</si>
  <si>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</si>
  <si>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</si>
  <si>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</si>
  <si>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</si>
  <si>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</si>
  <si>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</si>
  <si>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</si>
  <si>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</si>
  <si>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</si>
  <si>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</si>
  <si>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</si>
  <si>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</si>
  <si>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</si>
  <si>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</si>
  <si>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</si>
  <si>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</si>
  <si>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</si>
  <si>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</si>
  <si>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</si>
  <si>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</si>
  <si>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</si>
  <si>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</si>
  <si>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</si>
  <si>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</si>
  <si>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</si>
  <si>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</si>
  <si>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</si>
  <si>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</si>
  <si>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</si>
  <si>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</si>
  <si>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</si>
  <si>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</si>
  <si>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</si>
  <si>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</si>
  <si>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</si>
  <si>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</si>
  <si>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</si>
  <si>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</si>
  <si>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</si>
  <si>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</si>
  <si>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</si>
  <si>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</si>
  <si>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</si>
  <si>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</si>
  <si>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</si>
  <si>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</si>
  <si>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</si>
  <si>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</si>
  <si>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</si>
  <si>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</si>
  <si>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</si>
  <si>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</si>
  <si>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</si>
  <si>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</si>
  <si>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</si>
  <si>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</si>
  <si>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</si>
  <si>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</si>
  <si>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</si>
  <si>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</si>
  <si>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</si>
  <si>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</si>
  <si>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</si>
  <si>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</si>
  <si>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</si>
  <si>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</si>
  <si>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</si>
  <si>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</si>
  <si>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</si>
  <si>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</si>
  <si>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</si>
  <si>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</si>
  <si>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</si>
  <si>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</si>
  <si>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</si>
  <si>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</si>
  <si>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</si>
  <si>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</si>
  <si>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</si>
  <si>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</si>
  <si>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</si>
  <si>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</si>
  <si>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</si>
  <si>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</si>
  <si>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</si>
  <si>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</si>
  <si>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</si>
  <si>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</si>
  <si>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</si>
  <si>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</si>
  <si>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</si>
  <si>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</si>
  <si>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</si>
  <si>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</si>
  <si>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</si>
  <si>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</si>
  <si>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</si>
  <si>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</si>
  <si>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</si>
  <si>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</si>
  <si>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</si>
  <si>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</si>
  <si>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</si>
  <si>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</si>
  <si>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</si>
  <si>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</si>
  <si>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</si>
  <si>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</si>
  <si>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</si>
  <si>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</si>
  <si>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</si>
  <si>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</si>
  <si>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</si>
  <si>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</si>
  <si>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</si>
  <si>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</si>
  <si>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</si>
  <si>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</si>
  <si>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</si>
  <si>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</si>
  <si>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</si>
  <si>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</si>
  <si>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</si>
  <si>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</si>
  <si>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</si>
  <si>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</si>
  <si>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</si>
  <si>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</si>
  <si>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</si>
  <si>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</si>
  <si>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</si>
  <si>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</si>
  <si>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</si>
  <si>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</si>
  <si>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</si>
  <si>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</si>
  <si>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</si>
  <si>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</si>
  <si>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</si>
  <si>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</si>
  <si>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</si>
  <si>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</si>
  <si>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</si>
  <si>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</si>
  <si>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</si>
  <si>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</si>
  <si>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</si>
  <si>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</si>
  <si>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</si>
  <si>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</si>
  <si>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</si>
  <si>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</si>
  <si>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</si>
  <si>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</si>
  <si>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</si>
  <si>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</si>
  <si>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</si>
  <si>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</si>
  <si>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</si>
  <si>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</si>
  <si>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</si>
  <si>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</si>
  <si>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</si>
  <si>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</si>
  <si>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</si>
  <si>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</si>
  <si>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</si>
  <si>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</si>
  <si>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</si>
  <si>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</si>
  <si>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</si>
  <si>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</si>
  <si>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</si>
  <si>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</si>
  <si>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</si>
  <si>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</si>
  <si>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</si>
  <si>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</si>
  <si>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</si>
  <si>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</si>
  <si>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</si>
  <si>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</si>
  <si>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</si>
  <si>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</si>
  <si>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</si>
  <si>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</si>
  <si>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</si>
  <si>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</si>
  <si>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</si>
  <si>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</si>
  <si>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ČEŠKA OSNOVNA ŠKOLA JANA AMOSA KOMENSKOG-ČESKÁ ZÁKLADNÍ ŠKOLA JANA AMOSE KOMENSKÉHODARUVAR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</si>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</sst>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1489430.5499999998</v>
      </c>
      <c r="D2" s="7">
        <f>'PR-RAS'!E6</f>
        <v>1699213.71</v>
      </c>
      <c r="E2" s="7">
        <v>0</v>
      </c>
      <c r="F2" s="7">
        <v>0</v>
      </c>
      <c r="G2" s="8">
        <f t="shared" ref="G2:G274" si="0">(B2/1000)*(C2*1+D2*2)</f>
        <v>4887.85797</v>
      </c>
      <c r="H2" s="8">
        <f t="shared" ref="H2:H274" si="1">ABS(C2-ROUND(C2,0))+ABS(D2-ROUND(D2,0))</f>
        <v>0.74000000022351742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1379751.78</v>
      </c>
      <c r="D45" s="2">
        <f>'PR-RAS'!E49</f>
        <v>1553624.08</v>
      </c>
      <c r="E45" s="2">
        <v>0</v>
      </c>
      <c r="F45" s="2">
        <v>0</v>
      </c>
      <c r="G45" s="3">
        <f t="shared" si="0"/>
        <v>197427.99736000001</v>
      </c>
      <c r="H45" s="3">
        <f t="shared" si="1"/>
        <v>0.30000000004656613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1379751.78</v>
      </c>
      <c r="D64" s="2">
        <f>'PR-RAS'!E68</f>
        <v>1553624.08</v>
      </c>
      <c r="E64" s="2">
        <v>0</v>
      </c>
      <c r="F64" s="2">
        <v>0</v>
      </c>
      <c r="G64" s="3">
        <f t="shared" si="0"/>
        <v>282680.99622000003</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1359049.81</v>
      </c>
      <c r="D65" s="2">
        <f>'PR-RAS'!E69</f>
        <v>1542643.57</v>
      </c>
      <c r="E65" s="2">
        <v>0</v>
      </c>
      <c r="F65" s="2">
        <v>0</v>
      </c>
      <c r="G65" s="3">
        <f t="shared" si="0"/>
        <v>284437.56479999999</v>
      </c>
      <c r="H65" s="3">
        <f t="shared" si="1"/>
        <v>0.61999999987892807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20701.97</v>
      </c>
      <c r="D66" s="2">
        <f>'PR-RAS'!E70</f>
        <v>10980.51</v>
      </c>
      <c r="E66" s="2">
        <v>0</v>
      </c>
      <c r="F66" s="2">
        <v>0</v>
      </c>
      <c r="G66" s="3">
        <f t="shared" si="0"/>
        <v>2773.0943500000003</v>
      </c>
      <c r="H66" s="3">
        <f t="shared" si="1"/>
        <v>0.51999999999861757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v>
      </c>
      <c r="D78" s="2">
        <f>'PR-RAS'!E82</f>
        <v>1.64</v>
      </c>
      <c r="E78" s="2">
        <v>0</v>
      </c>
      <c r="F78" s="2">
        <v>0</v>
      </c>
      <c r="G78" s="3">
        <f t="shared" si="0"/>
        <v>0.57596000000000003</v>
      </c>
      <c r="H78" s="3">
        <f t="shared" si="1"/>
        <v>0.56000000000000028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4.2</v>
      </c>
      <c r="D79" s="2">
        <f>'PR-RAS'!E83</f>
        <v>1.64</v>
      </c>
      <c r="E79" s="2">
        <v>0</v>
      </c>
      <c r="F79" s="2">
        <v>0</v>
      </c>
      <c r="G79" s="3">
        <f t="shared" si="0"/>
        <v>0.58344000000000007</v>
      </c>
      <c r="H79" s="3">
        <f t="shared" si="1"/>
        <v>0.56000000000000028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4.2</v>
      </c>
      <c r="D81" s="2">
        <f>'PR-RAS'!E85</f>
        <v>1.64</v>
      </c>
      <c r="E81" s="2">
        <v>0</v>
      </c>
      <c r="F81" s="2">
        <v>0</v>
      </c>
      <c r="G81" s="3">
        <f t="shared" si="0"/>
        <v>0.59840000000000004</v>
      </c>
      <c r="H81" s="3">
        <f t="shared" si="1"/>
        <v>0.56000000000000028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16925.53</v>
      </c>
      <c r="D102" s="2">
        <f>'PR-RAS'!E106</f>
        <v>13372.25</v>
      </c>
      <c r="E102" s="2">
        <v>0</v>
      </c>
      <c r="F102" s="2">
        <v>0</v>
      </c>
      <c r="G102" s="3">
        <f t="shared" si="0"/>
        <v>4410.6730299999999</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16925.53</v>
      </c>
      <c r="D108" s="2">
        <f>'PR-RAS'!E112</f>
        <v>13372.25</v>
      </c>
      <c r="E108" s="2">
        <v>0</v>
      </c>
      <c r="F108" s="2">
        <v>0</v>
      </c>
      <c r="G108" s="3">
        <f t="shared" si="0"/>
        <v>4672.6932099999995</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16925.53</v>
      </c>
      <c r="D113" s="2">
        <f>'PR-RAS'!E117</f>
        <v>13372.25</v>
      </c>
      <c r="E113" s="2">
        <v>0</v>
      </c>
      <c r="F113" s="2">
        <v>0</v>
      </c>
      <c r="G113" s="3">
        <f t="shared" si="0"/>
        <v>4891.0433599999997</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21832.71</v>
      </c>
      <c r="E121" s="2">
        <v>0</v>
      </c>
      <c r="F121" s="2">
        <v>0</v>
      </c>
      <c r="G121" s="3">
        <f t="shared" si="0"/>
        <v>5239.8503999999994</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21832.71</v>
      </c>
      <c r="E125" s="2">
        <v>0</v>
      </c>
      <c r="F125" s="2">
        <v>0</v>
      </c>
      <c r="G125" s="3">
        <f t="shared" si="0"/>
        <v>5414.5120799999995</v>
      </c>
      <c r="H125" s="3">
        <f t="shared" si="1"/>
        <v>0.29000000000087311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21832.71</v>
      </c>
      <c r="E126" s="2">
        <v>0</v>
      </c>
      <c r="F126" s="2">
        <v>0</v>
      </c>
      <c r="G126" s="3">
        <f t="shared" si="0"/>
        <v>5458.1774999999998</v>
      </c>
      <c r="H126" s="3">
        <f t="shared" si="1"/>
        <v>0.29000000000087311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73998.150000000009</v>
      </c>
      <c r="D130" s="2">
        <f>'PR-RAS'!E134</f>
        <v>108271.1</v>
      </c>
      <c r="E130" s="2">
        <v>0</v>
      </c>
      <c r="F130" s="2">
        <v>0</v>
      </c>
      <c r="G130" s="3">
        <f t="shared" si="0"/>
        <v>37479.705150000009</v>
      </c>
      <c r="H130" s="3">
        <f t="shared" si="1"/>
        <v>0.25000000001455192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73998.150000000009</v>
      </c>
      <c r="D131" s="2">
        <f>'PR-RAS'!E135</f>
        <v>108271.1</v>
      </c>
      <c r="E131" s="2">
        <v>0</v>
      </c>
      <c r="F131" s="2">
        <v>0</v>
      </c>
      <c r="G131" s="3">
        <f t="shared" si="0"/>
        <v>37770.245500000005</v>
      </c>
      <c r="H131" s="3">
        <f t="shared" si="1"/>
        <v>0.25000000001455192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72650.19</v>
      </c>
      <c r="D132" s="2">
        <f>'PR-RAS'!E136</f>
        <v>106919.77</v>
      </c>
      <c r="E132" s="2">
        <v>0</v>
      </c>
      <c r="F132" s="2">
        <v>0</v>
      </c>
      <c r="G132" s="3">
        <f t="shared" si="0"/>
        <v>37530.154629999997</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1347.96</v>
      </c>
      <c r="D133" s="2">
        <f>'PR-RAS'!E137</f>
        <v>1351.33</v>
      </c>
      <c r="E133" s="2">
        <v>0</v>
      </c>
      <c r="F133" s="2">
        <v>0</v>
      </c>
      <c r="G133" s="3">
        <f t="shared" si="0"/>
        <v>534.68183999999997</v>
      </c>
      <c r="H133" s="3">
        <f t="shared" si="1"/>
        <v>0.36999999999989086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18750.89</v>
      </c>
      <c r="D136" s="2">
        <f>'PR-RAS'!E140</f>
        <v>2111.9299999999998</v>
      </c>
      <c r="E136" s="2">
        <v>0</v>
      </c>
      <c r="F136" s="2">
        <v>0</v>
      </c>
      <c r="G136" s="3">
        <f t="shared" si="0"/>
        <v>3101.5912500000004</v>
      </c>
      <c r="H136" s="3">
        <f t="shared" si="1"/>
        <v>0.18000000000074579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18750.89</v>
      </c>
      <c r="D147" s="2">
        <f>'PR-RAS'!E151</f>
        <v>2111.9299999999998</v>
      </c>
      <c r="E147" s="2">
        <v>0</v>
      </c>
      <c r="F147" s="2">
        <v>0</v>
      </c>
      <c r="G147" s="3">
        <f t="shared" si="0"/>
        <v>3354.3134999999997</v>
      </c>
      <c r="H147" s="3">
        <f t="shared" si="1"/>
        <v>0.18000000000074579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1447568.02</v>
      </c>
      <c r="D148" s="2">
        <f>'PR-RAS'!E152</f>
        <v>1727234.17</v>
      </c>
      <c r="E148" s="2">
        <v>0</v>
      </c>
      <c r="F148" s="2">
        <v>0</v>
      </c>
      <c r="G148" s="3">
        <f t="shared" si="0"/>
        <v>720599.34491999983</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1252377.49</v>
      </c>
      <c r="D149" s="2">
        <f>'PR-RAS'!E153</f>
        <v>1510015.76</v>
      </c>
      <c r="E149" s="2">
        <v>0</v>
      </c>
      <c r="F149" s="2">
        <v>0</v>
      </c>
      <c r="G149" s="3">
        <f t="shared" si="0"/>
        <v>632316.53347999998</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1037211.49</v>
      </c>
      <c r="D150" s="2">
        <f>'PR-RAS'!E154</f>
        <v>1259960.99</v>
      </c>
      <c r="E150" s="2">
        <v>0</v>
      </c>
      <c r="F150" s="2">
        <v>0</v>
      </c>
      <c r="G150" s="3">
        <f t="shared" si="0"/>
        <v>530012.88702999998</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975105.29</v>
      </c>
      <c r="D151" s="2">
        <f>'PR-RAS'!E155</f>
        <v>1212022.25</v>
      </c>
      <c r="E151" s="2">
        <v>0</v>
      </c>
      <c r="F151" s="2">
        <v>0</v>
      </c>
      <c r="G151" s="3">
        <f t="shared" si="0"/>
        <v>509872.46849999996</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39650.83</v>
      </c>
      <c r="D153" s="2">
        <f>'PR-RAS'!E157</f>
        <v>43240.21</v>
      </c>
      <c r="E153" s="2">
        <v>0</v>
      </c>
      <c r="F153" s="2">
        <v>0</v>
      </c>
      <c r="G153" s="3">
        <f t="shared" si="0"/>
        <v>19171.95</v>
      </c>
      <c r="H153" s="3">
        <f t="shared" si="1"/>
        <v>0.37999999999738066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22455.37</v>
      </c>
      <c r="D154" s="2">
        <f>'PR-RAS'!E158</f>
        <v>4698.53</v>
      </c>
      <c r="E154" s="2">
        <v>0</v>
      </c>
      <c r="F154" s="2">
        <v>0</v>
      </c>
      <c r="G154" s="3">
        <f t="shared" si="0"/>
        <v>4873.4217900000003</v>
      </c>
      <c r="H154" s="3">
        <f t="shared" si="1"/>
        <v>0.83999999999923602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43800.68</v>
      </c>
      <c r="D155" s="2">
        <f>'PR-RAS'!E159</f>
        <v>42001.71</v>
      </c>
      <c r="E155" s="2">
        <v>0</v>
      </c>
      <c r="F155" s="2">
        <v>0</v>
      </c>
      <c r="G155" s="3">
        <f t="shared" si="0"/>
        <v>19681.831399999999</v>
      </c>
      <c r="H155" s="3">
        <f t="shared" si="1"/>
        <v>0.61000000000058208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171365.32</v>
      </c>
      <c r="D156" s="2">
        <f>'PR-RAS'!E160</f>
        <v>208053.06</v>
      </c>
      <c r="E156" s="2">
        <v>0</v>
      </c>
      <c r="F156" s="2">
        <v>0</v>
      </c>
      <c r="G156" s="3">
        <f t="shared" si="0"/>
        <v>91058.073199999984</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171365.32</v>
      </c>
      <c r="D158" s="2">
        <f>'PR-RAS'!E162</f>
        <v>208053.06</v>
      </c>
      <c r="E158" s="2">
        <v>0</v>
      </c>
      <c r="F158" s="2">
        <v>0</v>
      </c>
      <c r="G158" s="3">
        <f t="shared" si="0"/>
        <v>92233.016079999987</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193923.97</v>
      </c>
      <c r="D160" s="2">
        <f>'PR-RAS'!E164</f>
        <v>214305.16999999998</v>
      </c>
      <c r="E160" s="2">
        <v>0</v>
      </c>
      <c r="F160" s="2">
        <v>0</v>
      </c>
      <c r="G160" s="3">
        <f t="shared" si="0"/>
        <v>98982.955289999998</v>
      </c>
      <c r="H160" s="3">
        <f t="shared" si="1"/>
        <v>0.1999999999825377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28049.22</v>
      </c>
      <c r="D161" s="2">
        <f>'PR-RAS'!E165</f>
        <v>24792.65</v>
      </c>
      <c r="E161" s="2">
        <v>0</v>
      </c>
      <c r="F161" s="2">
        <v>0</v>
      </c>
      <c r="G161" s="3">
        <f t="shared" si="0"/>
        <v>12421.523200000001</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13023.06</v>
      </c>
      <c r="D162" s="2">
        <f>'PR-RAS'!E166</f>
        <v>10905.81</v>
      </c>
      <c r="E162" s="2">
        <v>0</v>
      </c>
      <c r="F162" s="2">
        <v>0</v>
      </c>
      <c r="G162" s="3">
        <f t="shared" si="0"/>
        <v>5608.3834800000004</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14502.16</v>
      </c>
      <c r="D163" s="2">
        <f>'PR-RAS'!E167</f>
        <v>12886.59</v>
      </c>
      <c r="E163" s="2">
        <v>0</v>
      </c>
      <c r="F163" s="2">
        <v>0</v>
      </c>
      <c r="G163" s="3">
        <f t="shared" si="0"/>
        <v>6524.6050799999994</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524</v>
      </c>
      <c r="D164" s="2">
        <f>'PR-RAS'!E168</f>
        <v>600.25</v>
      </c>
      <c r="E164" s="2">
        <v>0</v>
      </c>
      <c r="F164" s="2">
        <v>0</v>
      </c>
      <c r="G164" s="3">
        <f t="shared" si="0"/>
        <v>281.09350000000001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400</v>
      </c>
      <c r="E165" s="2">
        <v>0</v>
      </c>
      <c r="F165" s="2">
        <v>0</v>
      </c>
      <c r="G165" s="3">
        <f t="shared" si="0"/>
        <v>131.20000000000002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105266.22</v>
      </c>
      <c r="D166" s="2">
        <f>'PR-RAS'!E170</f>
        <v>116265.41</v>
      </c>
      <c r="E166" s="2">
        <v>0</v>
      </c>
      <c r="F166" s="2">
        <v>0</v>
      </c>
      <c r="G166" s="3">
        <f t="shared" si="0"/>
        <v>55736.511600000005</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14946.46</v>
      </c>
      <c r="D167" s="2">
        <f>'PR-RAS'!E171</f>
        <v>13707.35</v>
      </c>
      <c r="E167" s="2">
        <v>0</v>
      </c>
      <c r="F167" s="2">
        <v>0</v>
      </c>
      <c r="G167" s="3">
        <f t="shared" si="0"/>
        <v>7031.9525600000006</v>
      </c>
      <c r="H167" s="3">
        <f t="shared" si="1"/>
        <v>0.80999999999949068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56532.77</v>
      </c>
      <c r="D168" s="2">
        <f>'PR-RAS'!E172</f>
        <v>65473.87</v>
      </c>
      <c r="E168" s="2">
        <v>0</v>
      </c>
      <c r="F168" s="2">
        <v>0</v>
      </c>
      <c r="G168" s="3">
        <f t="shared" si="0"/>
        <v>31309.245170000002</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21561.58</v>
      </c>
      <c r="D169" s="2">
        <f>'PR-RAS'!E173</f>
        <v>21916.85</v>
      </c>
      <c r="E169" s="2">
        <v>0</v>
      </c>
      <c r="F169" s="2">
        <v>0</v>
      </c>
      <c r="G169" s="3">
        <f t="shared" si="0"/>
        <v>10986.40704</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5574.17</v>
      </c>
      <c r="D170" s="2">
        <f>'PR-RAS'!E174</f>
        <v>11235.62</v>
      </c>
      <c r="E170" s="2">
        <v>0</v>
      </c>
      <c r="F170" s="2">
        <v>0</v>
      </c>
      <c r="G170" s="3">
        <f t="shared" si="0"/>
        <v>4739.6742900000008</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6129.99</v>
      </c>
      <c r="D171" s="2">
        <f>'PR-RAS'!E175</f>
        <v>3284.14</v>
      </c>
      <c r="E171" s="2">
        <v>0</v>
      </c>
      <c r="F171" s="2">
        <v>0</v>
      </c>
      <c r="G171" s="3">
        <f t="shared" si="0"/>
        <v>2158.7059000000004</v>
      </c>
      <c r="H171" s="3">
        <f t="shared" si="1"/>
        <v>0.15000000000009095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521.25</v>
      </c>
      <c r="D173" s="2">
        <f>'PR-RAS'!E177</f>
        <v>647.58000000000004</v>
      </c>
      <c r="E173" s="2">
        <v>0</v>
      </c>
      <c r="F173" s="2">
        <v>0</v>
      </c>
      <c r="G173" s="3">
        <f t="shared" si="0"/>
        <v>312.42251999999996</v>
      </c>
      <c r="H173" s="3">
        <f t="shared" si="1"/>
        <v>0.66999999999995907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48202.77</v>
      </c>
      <c r="D174" s="2">
        <f>'PR-RAS'!E178</f>
        <v>56293.11</v>
      </c>
      <c r="E174" s="2">
        <v>0</v>
      </c>
      <c r="F174" s="2">
        <v>0</v>
      </c>
      <c r="G174" s="3">
        <f t="shared" si="0"/>
        <v>27816.495269999996</v>
      </c>
      <c r="H174" s="3">
        <f t="shared" si="1"/>
        <v>0.3400000000037835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7911.67</v>
      </c>
      <c r="D175" s="2">
        <f>'PR-RAS'!E179</f>
        <v>2690.67</v>
      </c>
      <c r="E175" s="2">
        <v>0</v>
      </c>
      <c r="F175" s="2">
        <v>0</v>
      </c>
      <c r="G175" s="3">
        <f t="shared" si="0"/>
        <v>2312.9837399999997</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19148.54</v>
      </c>
      <c r="D176" s="2">
        <f>'PR-RAS'!E180</f>
        <v>6692.75</v>
      </c>
      <c r="E176" s="2">
        <v>0</v>
      </c>
      <c r="F176" s="2">
        <v>0</v>
      </c>
      <c r="G176" s="3">
        <f t="shared" si="0"/>
        <v>5693.4569999999994</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1047.44</v>
      </c>
      <c r="D177" s="2">
        <f>'PR-RAS'!E181</f>
        <v>127.44</v>
      </c>
      <c r="E177" s="2">
        <v>0</v>
      </c>
      <c r="F177" s="2">
        <v>0</v>
      </c>
      <c r="G177" s="3">
        <f t="shared" si="0"/>
        <v>229.20832000000001</v>
      </c>
      <c r="H177" s="3">
        <f t="shared" si="1"/>
        <v>0.8800000000000523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8046.8</v>
      </c>
      <c r="D178" s="2">
        <f>'PR-RAS'!E182</f>
        <v>13031.07</v>
      </c>
      <c r="E178" s="2">
        <v>0</v>
      </c>
      <c r="F178" s="2">
        <v>0</v>
      </c>
      <c r="G178" s="3">
        <f t="shared" si="0"/>
        <v>6037.2823799999996</v>
      </c>
      <c r="H178" s="3">
        <f t="shared" si="1"/>
        <v>0.26999999999952706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65.760000000000005</v>
      </c>
      <c r="D179" s="2">
        <f>'PR-RAS'!E183</f>
        <v>1992.37</v>
      </c>
      <c r="E179" s="2">
        <v>0</v>
      </c>
      <c r="F179" s="2">
        <v>0</v>
      </c>
      <c r="G179" s="3">
        <f t="shared" si="0"/>
        <v>720.98899999999992</v>
      </c>
      <c r="H179" s="3">
        <f t="shared" si="1"/>
        <v>0.60999999999988574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3534.6</v>
      </c>
      <c r="D180" s="2">
        <f>'PR-RAS'!E184</f>
        <v>7997.79</v>
      </c>
      <c r="E180" s="2">
        <v>0</v>
      </c>
      <c r="F180" s="2">
        <v>0</v>
      </c>
      <c r="G180" s="3">
        <f t="shared" si="0"/>
        <v>3495.9022199999999</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1492.74</v>
      </c>
      <c r="D181" s="2">
        <f>'PR-RAS'!E185</f>
        <v>1673.35</v>
      </c>
      <c r="E181" s="2">
        <v>0</v>
      </c>
      <c r="F181" s="2">
        <v>0</v>
      </c>
      <c r="G181" s="3">
        <f t="shared" si="0"/>
        <v>871.09919999999988</v>
      </c>
      <c r="H181" s="3">
        <f t="shared" si="1"/>
        <v>0.60999999999989996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5640</v>
      </c>
      <c r="D182" s="2">
        <f>'PR-RAS'!E186</f>
        <v>6150</v>
      </c>
      <c r="E182" s="2">
        <v>0</v>
      </c>
      <c r="F182" s="2">
        <v>0</v>
      </c>
      <c r="G182" s="3">
        <f t="shared" si="0"/>
        <v>3247.14</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1315.22</v>
      </c>
      <c r="D183" s="2">
        <f>'PR-RAS'!E187</f>
        <v>15937.67</v>
      </c>
      <c r="E183" s="2">
        <v>0</v>
      </c>
      <c r="F183" s="2">
        <v>0</v>
      </c>
      <c r="G183" s="3">
        <f t="shared" si="0"/>
        <v>6040.6819199999991</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12405.760000000002</v>
      </c>
      <c r="D190" s="2">
        <f>'PR-RAS'!E194</f>
        <v>16954</v>
      </c>
      <c r="E190" s="2">
        <v>0</v>
      </c>
      <c r="F190" s="2">
        <v>0</v>
      </c>
      <c r="G190" s="3">
        <f t="shared" si="0"/>
        <v>8753.3006400000013</v>
      </c>
      <c r="H190" s="3">
        <f t="shared" si="1"/>
        <v>0.23999999999796273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2287.06</v>
      </c>
      <c r="D192" s="2">
        <f>'PR-RAS'!E196</f>
        <v>2502.16</v>
      </c>
      <c r="E192" s="2">
        <v>0</v>
      </c>
      <c r="F192" s="2">
        <v>0</v>
      </c>
      <c r="G192" s="3">
        <f t="shared" si="0"/>
        <v>1392.6535799999999</v>
      </c>
      <c r="H192" s="3">
        <f t="shared" si="1"/>
        <v>0.21999999999979991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706.32</v>
      </c>
      <c r="D193" s="2">
        <f>'PR-RAS'!E197</f>
        <v>0</v>
      </c>
      <c r="E193" s="2">
        <v>0</v>
      </c>
      <c r="F193" s="2">
        <v>0</v>
      </c>
      <c r="G193" s="3">
        <f t="shared" si="0"/>
        <v>135.61344000000003</v>
      </c>
      <c r="H193" s="3">
        <f t="shared" si="1"/>
        <v>0.32000000000005002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5386.43</v>
      </c>
      <c r="D195" s="2">
        <f>'PR-RAS'!E199</f>
        <v>5314.88</v>
      </c>
      <c r="E195" s="2">
        <v>0</v>
      </c>
      <c r="F195" s="2">
        <v>0</v>
      </c>
      <c r="G195" s="3">
        <f t="shared" si="0"/>
        <v>3107.14086</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15.6</v>
      </c>
      <c r="D196" s="2">
        <f>'PR-RAS'!E200</f>
        <v>0</v>
      </c>
      <c r="E196" s="2">
        <v>0</v>
      </c>
      <c r="F196" s="2">
        <v>0</v>
      </c>
      <c r="G196" s="3">
        <f t="shared" si="0"/>
        <v>3.0419999999999998</v>
      </c>
      <c r="H196" s="3">
        <f t="shared" si="1"/>
        <v>0.40000000000000036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3847.26</v>
      </c>
      <c r="D197" s="2">
        <f>'PR-RAS'!E201</f>
        <v>8916.9599999999991</v>
      </c>
      <c r="E197" s="2">
        <v>0</v>
      </c>
      <c r="F197" s="2">
        <v>0</v>
      </c>
      <c r="G197" s="3">
        <f t="shared" si="0"/>
        <v>4249.5112800000006</v>
      </c>
      <c r="H197" s="3">
        <f t="shared" si="1"/>
        <v>0.30000000000109139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665.87</v>
      </c>
      <c r="D198" s="2">
        <f>'PR-RAS'!E202</f>
        <v>74.510000000000005</v>
      </c>
      <c r="E198" s="2">
        <v>0</v>
      </c>
      <c r="F198" s="2">
        <v>0</v>
      </c>
      <c r="G198" s="3">
        <f t="shared" si="0"/>
        <v>160.53333000000001</v>
      </c>
      <c r="H198" s="3">
        <f t="shared" si="1"/>
        <v>0.61999999999999034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665.87</v>
      </c>
      <c r="D212" s="2">
        <f>'PR-RAS'!E216</f>
        <v>74.510000000000005</v>
      </c>
      <c r="E212" s="2">
        <v>0</v>
      </c>
      <c r="F212" s="2">
        <v>0</v>
      </c>
      <c r="G212" s="3">
        <f t="shared" si="0"/>
        <v>171.94179</v>
      </c>
      <c r="H212" s="3">
        <f t="shared" si="1"/>
        <v>0.61999999999999034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597.83000000000004</v>
      </c>
      <c r="D213" s="2">
        <f>'PR-RAS'!E217</f>
        <v>73.5</v>
      </c>
      <c r="E213" s="2">
        <v>0</v>
      </c>
      <c r="F213" s="2">
        <v>0</v>
      </c>
      <c r="G213" s="3">
        <f t="shared" si="0"/>
        <v>157.90396000000001</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1.01</v>
      </c>
      <c r="E215" s="2">
        <v>0</v>
      </c>
      <c r="F215" s="2">
        <v>0</v>
      </c>
      <c r="G215" s="3">
        <f t="shared" si="0"/>
        <v>0.43228</v>
      </c>
      <c r="H215" s="3">
        <f t="shared" si="1"/>
        <v>1.0000000000000009E-2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68.040000000000006</v>
      </c>
      <c r="D216" s="2">
        <f>'PR-RAS'!E220</f>
        <v>0</v>
      </c>
      <c r="E216" s="2">
        <v>0</v>
      </c>
      <c r="F216" s="2">
        <v>0</v>
      </c>
      <c r="G216" s="3">
        <f t="shared" si="0"/>
        <v>14.6286</v>
      </c>
      <c r="H216" s="3">
        <f t="shared" si="1"/>
        <v>4.0000000000006253E-2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v>
      </c>
      <c r="D258" s="2">
        <f>'PR-RAS'!E262</f>
        <v>2313.4899999999998</v>
      </c>
      <c r="E258" s="2">
        <v>0</v>
      </c>
      <c r="F258" s="2">
        <v>0</v>
      </c>
      <c r="G258" s="3">
        <f t="shared" si="0"/>
        <v>1204.55386</v>
      </c>
      <c r="H258" s="3">
        <f t="shared" si="1"/>
        <v>0.48999999999978172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v>
      </c>
      <c r="D265" s="2">
        <f>'PR-RAS'!E269</f>
        <v>2313.4899999999998</v>
      </c>
      <c r="E265" s="2">
        <v>0</v>
      </c>
      <c r="F265" s="2">
        <v>0</v>
      </c>
      <c r="G265" s="3">
        <f t="shared" si="0"/>
        <v>1237.3627199999999</v>
      </c>
      <c r="H265" s="3">
        <f t="shared" si="1"/>
        <v>0.48999999999978172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v>
      </c>
      <c r="D266" s="2">
        <f>'PR-RAS'!E270</f>
        <v>0</v>
      </c>
      <c r="E266" s="2">
        <v>0</v>
      </c>
      <c r="F266" s="2">
        <v>0</v>
      </c>
      <c r="G266" s="3">
        <f t="shared" si="0"/>
        <v>15.9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2313.4899999999998</v>
      </c>
      <c r="E267" s="2">
        <v>0</v>
      </c>
      <c r="F267" s="2">
        <v>0</v>
      </c>
      <c r="G267" s="3">
        <f t="shared" si="0"/>
        <v>1230.7766799999999</v>
      </c>
      <c r="H267" s="3">
        <f t="shared" si="1"/>
        <v>0.48999999999978172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540.69000000000005</v>
      </c>
      <c r="D269" s="2">
        <f>'PR-RAS'!E273</f>
        <v>525.24</v>
      </c>
      <c r="E269" s="2">
        <v>0</v>
      </c>
      <c r="F269" s="2">
        <v>0</v>
      </c>
      <c r="G269" s="3">
        <f t="shared" si="0"/>
        <v>426.43356000000006</v>
      </c>
      <c r="H269" s="3">
        <f t="shared" si="1"/>
        <v>0.54999999999995453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540.69000000000005</v>
      </c>
      <c r="D270" s="2">
        <f>'PR-RAS'!E274</f>
        <v>525.24</v>
      </c>
      <c r="E270" s="2">
        <v>0</v>
      </c>
      <c r="F270" s="2">
        <v>0</v>
      </c>
      <c r="G270" s="3">
        <f t="shared" si="0"/>
        <v>428.02473000000003</v>
      </c>
      <c r="H270" s="3">
        <f t="shared" si="1"/>
        <v>0.54999999999995453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540.69000000000005</v>
      </c>
      <c r="D272" s="2">
        <f>'PR-RAS'!E276</f>
        <v>525.24</v>
      </c>
      <c r="E272" s="2">
        <v>0</v>
      </c>
      <c r="F272" s="2">
        <v>0</v>
      </c>
      <c r="G272" s="3">
        <f t="shared" si="0"/>
        <v>431.20707000000004</v>
      </c>
      <c r="H272" s="3">
        <f t="shared" si="1"/>
        <v>0.54999999999995453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1447568.02</v>
      </c>
      <c r="D295" s="2">
        <f>'PR-RAS'!E299</f>
        <v>1727234.17</v>
      </c>
      <c r="E295" s="2">
        <v>0</v>
      </c>
      <c r="F295" s="2">
        <v>0</v>
      </c>
      <c r="G295" s="3">
        <f t="shared" si="12"/>
        <v>1441198.6898399997</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41862.529999999795</v>
      </c>
      <c r="D296" s="2">
        <f>'PR-RAS'!E300</f>
        <v>0</v>
      </c>
      <c r="E296" s="2">
        <v>0</v>
      </c>
      <c r="F296" s="2">
        <v>0</v>
      </c>
      <c r="G296" s="3">
        <f t="shared" si="12"/>
        <v>12349.446349999938</v>
      </c>
      <c r="H296" s="3">
        <f t="shared" si="13"/>
        <v>0.47000000020489097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28020.459999999963</v>
      </c>
      <c r="E297" s="2">
        <v>0</v>
      </c>
      <c r="F297" s="2">
        <v>0</v>
      </c>
      <c r="G297" s="3">
        <f t="shared" si="12"/>
        <v>16588.112319999978</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66514.78</v>
      </c>
      <c r="D298" s="2">
        <f>'PR-RAS'!E302</f>
        <v>7493.27</v>
      </c>
      <c r="E298" s="2">
        <v>0</v>
      </c>
      <c r="F298" s="2">
        <v>0</v>
      </c>
      <c r="G298" s="3">
        <f t="shared" si="12"/>
        <v>24205.892040000002</v>
      </c>
      <c r="H298" s="3">
        <f t="shared" si="13"/>
        <v>0.49000000000160071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5620.51</v>
      </c>
      <c r="D300" s="2">
        <f>'PR-RAS'!E304</f>
        <v>119200.67</v>
      </c>
      <c r="E300" s="2">
        <v>0</v>
      </c>
      <c r="F300" s="2">
        <v>0</v>
      </c>
      <c r="G300" s="3">
        <f t="shared" si="12"/>
        <v>72962.533150000003</v>
      </c>
      <c r="H300" s="3">
        <f t="shared" si="13"/>
        <v>0.82000000000152795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4500.04</v>
      </c>
      <c r="D301" s="2">
        <f>'PR-RAS'!E305</f>
        <v>0</v>
      </c>
      <c r="E301" s="2">
        <v>0</v>
      </c>
      <c r="F301" s="2">
        <v>0</v>
      </c>
      <c r="G301" s="3">
        <f t="shared" si="12"/>
        <v>1350.0119999999999</v>
      </c>
      <c r="H301" s="3">
        <f t="shared" si="13"/>
        <v>3.999999999996362E-2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30938.41</v>
      </c>
      <c r="D355" s="2">
        <f>'PR-RAS'!E360</f>
        <v>30993.86</v>
      </c>
      <c r="E355" s="2">
        <v>0</v>
      </c>
      <c r="F355" s="2">
        <v>0</v>
      </c>
      <c r="G355" s="3">
        <f t="shared" si="12"/>
        <v>32895.850019999998</v>
      </c>
      <c r="H355" s="3">
        <f t="shared" si="13"/>
        <v>0.5499999999992724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29682.78</v>
      </c>
      <c r="D368" s="2">
        <f>'PR-RAS'!E373</f>
        <v>30993.86</v>
      </c>
      <c r="E368" s="2">
        <v>0</v>
      </c>
      <c r="F368" s="2">
        <v>0</v>
      </c>
      <c r="G368" s="3">
        <f t="shared" si="12"/>
        <v>33643.073499999999</v>
      </c>
      <c r="H368" s="3">
        <f t="shared" si="13"/>
        <v>0.36000000000058208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10680.07</v>
      </c>
      <c r="D374" s="2">
        <f>'PR-RAS'!E379</f>
        <v>6983.78</v>
      </c>
      <c r="E374" s="2">
        <v>0</v>
      </c>
      <c r="F374" s="2">
        <v>0</v>
      </c>
      <c r="G374" s="3">
        <f t="shared" si="12"/>
        <v>9193.5659899999991</v>
      </c>
      <c r="H374" s="3">
        <f t="shared" si="13"/>
        <v>0.28999999999996362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4622.41</v>
      </c>
      <c r="D375" s="2">
        <f>'PR-RAS'!E380</f>
        <v>0</v>
      </c>
      <c r="E375" s="2">
        <v>0</v>
      </c>
      <c r="F375" s="2">
        <v>0</v>
      </c>
      <c r="G375" s="3">
        <f t="shared" si="12"/>
        <v>1728.78134</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4907.9799999999996</v>
      </c>
      <c r="D377" s="2">
        <f>'PR-RAS'!E382</f>
        <v>0</v>
      </c>
      <c r="E377" s="2">
        <v>0</v>
      </c>
      <c r="F377" s="2">
        <v>0</v>
      </c>
      <c r="G377" s="3">
        <f t="shared" si="12"/>
        <v>1845.4004799999998</v>
      </c>
      <c r="H377" s="3">
        <f t="shared" si="13"/>
        <v>2.0000000000436557E-2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1149.68</v>
      </c>
      <c r="D381" s="2">
        <f>'PR-RAS'!E386</f>
        <v>6983.78</v>
      </c>
      <c r="E381" s="2">
        <v>0</v>
      </c>
      <c r="F381" s="2">
        <v>0</v>
      </c>
      <c r="G381" s="3">
        <f t="shared" si="12"/>
        <v>5744.5511999999999</v>
      </c>
      <c r="H381" s="3">
        <f t="shared" si="13"/>
        <v>0.54000000000019099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19002.71</v>
      </c>
      <c r="D388" s="2">
        <f>'PR-RAS'!E393</f>
        <v>24010.080000000002</v>
      </c>
      <c r="E388" s="2">
        <v>0</v>
      </c>
      <c r="F388" s="2">
        <v>0</v>
      </c>
      <c r="G388" s="3">
        <f t="shared" si="12"/>
        <v>25937.850689999999</v>
      </c>
      <c r="H388" s="3">
        <f t="shared" si="13"/>
        <v>0.37000000000261934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19002.71</v>
      </c>
      <c r="D389" s="2">
        <f>'PR-RAS'!E394</f>
        <v>24010.080000000002</v>
      </c>
      <c r="E389" s="2">
        <v>0</v>
      </c>
      <c r="F389" s="2">
        <v>0</v>
      </c>
      <c r="G389" s="3">
        <f t="shared" si="12"/>
        <v>26004.87356</v>
      </c>
      <c r="H389" s="3">
        <f t="shared" si="13"/>
        <v>0.37000000000261934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1255.6300000000001</v>
      </c>
      <c r="D407" s="2">
        <f>'PR-RAS'!E412</f>
        <v>0</v>
      </c>
      <c r="E407" s="2">
        <v>0</v>
      </c>
      <c r="F407" s="2">
        <v>0</v>
      </c>
      <c r="G407" s="3">
        <f t="shared" si="12"/>
        <v>509.7857800000001</v>
      </c>
      <c r="H407" s="3">
        <f t="shared" si="13"/>
        <v>0.36999999999989086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1255.6300000000001</v>
      </c>
      <c r="D409" s="2">
        <f>'PR-RAS'!E414</f>
        <v>0</v>
      </c>
      <c r="E409" s="2">
        <v>0</v>
      </c>
      <c r="F409" s="2">
        <v>0</v>
      </c>
      <c r="G409" s="3">
        <f t="shared" si="12"/>
        <v>512.29704000000004</v>
      </c>
      <c r="H409" s="3">
        <f t="shared" si="13"/>
        <v>0.36999999999989086</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30938.41</v>
      </c>
      <c r="D413" s="2">
        <f>'PR-RAS'!E418</f>
        <v>30993.86</v>
      </c>
      <c r="E413" s="2">
        <v>0</v>
      </c>
      <c r="F413" s="2">
        <v>0</v>
      </c>
      <c r="G413" s="3">
        <f t="shared" si="12"/>
        <v>38285.565560000003</v>
      </c>
      <c r="H413" s="3">
        <f t="shared" si="13"/>
        <v>0.5499999999992724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1489430.5499999998</v>
      </c>
      <c r="D417" s="2">
        <f>'PR-RAS'!E422</f>
        <v>1699213.71</v>
      </c>
      <c r="E417" s="2">
        <v>0</v>
      </c>
      <c r="F417" s="2">
        <v>0</v>
      </c>
      <c r="G417" s="3">
        <f t="shared" si="12"/>
        <v>2033348.9155199998</v>
      </c>
      <c r="H417" s="3">
        <f t="shared" si="13"/>
        <v>0.74000000022351742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1478506.43</v>
      </c>
      <c r="D418" s="2">
        <f>'PR-RAS'!E423</f>
        <v>1758228.03</v>
      </c>
      <c r="E418" s="2">
        <v>0</v>
      </c>
      <c r="F418" s="2">
        <v>0</v>
      </c>
      <c r="G418" s="3">
        <f t="shared" si="12"/>
        <v>2082899.35833</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10924.119999999879</v>
      </c>
      <c r="D419" s="2">
        <f>'PR-RAS'!E424</f>
        <v>0</v>
      </c>
      <c r="E419" s="2">
        <v>0</v>
      </c>
      <c r="F419" s="2">
        <v>0</v>
      </c>
      <c r="G419" s="3">
        <f t="shared" si="12"/>
        <v>4566.2821599999488</v>
      </c>
      <c r="H419" s="3">
        <f t="shared" si="13"/>
        <v>0.11999999987892807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59014.320000000065</v>
      </c>
      <c r="E420" s="2">
        <v>0</v>
      </c>
      <c r="F420" s="2">
        <v>0</v>
      </c>
      <c r="G420" s="3">
        <f t="shared" si="12"/>
        <v>49454.000160000054</v>
      </c>
      <c r="H420" s="3">
        <f t="shared" si="13"/>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66514.78</v>
      </c>
      <c r="D421" s="2">
        <f>'PR-RAS'!E426</f>
        <v>7493.27</v>
      </c>
      <c r="E421" s="2">
        <v>0</v>
      </c>
      <c r="F421" s="2">
        <v>0</v>
      </c>
      <c r="G421" s="3">
        <f t="shared" si="12"/>
        <v>34230.554400000001</v>
      </c>
      <c r="H421" s="3">
        <f t="shared" si="13"/>
        <v>0.49000000000160071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5620.51</v>
      </c>
      <c r="D423" s="2">
        <f>'PR-RAS'!E428</f>
        <v>119200.67</v>
      </c>
      <c r="E423" s="2">
        <v>0</v>
      </c>
      <c r="F423" s="2">
        <v>0</v>
      </c>
      <c r="G423" s="3">
        <f t="shared" si="12"/>
        <v>102977.22070000001</v>
      </c>
      <c r="H423" s="3">
        <f t="shared" si="13"/>
        <v>0.82000000000152795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1489430.5499999998</v>
      </c>
      <c r="D637" s="2">
        <f>'PR-RAS'!E643</f>
        <v>1699213.71</v>
      </c>
      <c r="E637" s="2">
        <v>0</v>
      </c>
      <c r="F637" s="2">
        <v>0</v>
      </c>
      <c r="G637" s="3">
        <f t="shared" si="14"/>
        <v>3108677.6689200001</v>
      </c>
      <c r="H637" s="3">
        <f t="shared" si="15"/>
        <v>0.74000000022351742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1478506.43</v>
      </c>
      <c r="D638" s="2">
        <f>'PR-RAS'!E644</f>
        <v>1758228.03</v>
      </c>
      <c r="E638" s="2">
        <v>0</v>
      </c>
      <c r="F638" s="2">
        <v>0</v>
      </c>
      <c r="G638" s="3">
        <f t="shared" si="14"/>
        <v>3181791.1061300002</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10924.119999999879</v>
      </c>
      <c r="D639" s="2">
        <f>'PR-RAS'!E645</f>
        <v>0</v>
      </c>
      <c r="E639" s="2">
        <v>0</v>
      </c>
      <c r="F639" s="2">
        <v>0</v>
      </c>
      <c r="G639" s="3">
        <f t="shared" si="14"/>
        <v>6969.5885599999228</v>
      </c>
      <c r="H639" s="3">
        <f t="shared" si="15"/>
        <v>0.11999999987892807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59014.320000000065</v>
      </c>
      <c r="E640" s="2">
        <v>0</v>
      </c>
      <c r="F640" s="2">
        <v>0</v>
      </c>
      <c r="G640" s="3">
        <f t="shared" si="14"/>
        <v>75420.300960000081</v>
      </c>
      <c r="H640" s="3">
        <f t="shared" si="15"/>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66514.78</v>
      </c>
      <c r="D641" s="2">
        <f>'PR-RAS'!E647</f>
        <v>7493.27</v>
      </c>
      <c r="E641" s="2">
        <v>0</v>
      </c>
      <c r="F641" s="2">
        <v>0</v>
      </c>
      <c r="G641" s="3">
        <f t="shared" si="14"/>
        <v>52160.844800000006</v>
      </c>
      <c r="H641" s="3">
        <f t="shared" si="15"/>
        <v>0.49000000000160071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77438.899999999878</v>
      </c>
      <c r="D643" s="2">
        <f>'PR-RAS'!E649</f>
        <v>0</v>
      </c>
      <c r="E643" s="2">
        <v>0</v>
      </c>
      <c r="F643" s="2">
        <v>0</v>
      </c>
      <c r="G643" s="3">
        <f t="shared" si="14"/>
        <v>49715.773799999923</v>
      </c>
      <c r="H643" s="3">
        <f t="shared" si="15"/>
        <v>0.10000000012223609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51521.050000000061</v>
      </c>
      <c r="E644" s="2">
        <v>0</v>
      </c>
      <c r="F644" s="2">
        <v>0</v>
      </c>
      <c r="G644" s="3">
        <f t="shared" si="14"/>
        <v>66256.070300000079</v>
      </c>
      <c r="H644" s="3">
        <f t="shared" si="15"/>
        <v>5.0000000061118044E-2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18466.689999999999</v>
      </c>
      <c r="D645" s="2">
        <f>'PR-RAS'!E651</f>
        <v>140</v>
      </c>
      <c r="E645" s="2">
        <v>0</v>
      </c>
      <c r="F645" s="2">
        <v>0</v>
      </c>
      <c r="G645" s="3">
        <f t="shared" si="14"/>
        <v>12072.868359999999</v>
      </c>
      <c r="H645" s="3">
        <f t="shared" si="15"/>
        <v>0.31000000000130967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15967.02</v>
      </c>
      <c r="D646" s="2">
        <f>'PR-RAS'!E653</f>
        <v>10742.14</v>
      </c>
      <c r="E646" s="2">
        <v>0</v>
      </c>
      <c r="F646" s="2">
        <v>0</v>
      </c>
      <c r="G646" s="3">
        <f t="shared" si="14"/>
        <v>24156.088500000002</v>
      </c>
      <c r="H646" s="3">
        <f t="shared" si="15"/>
        <v>0.15999999999985448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203844.48000000001</v>
      </c>
      <c r="D647" s="2">
        <f>'PR-RAS'!E654</f>
        <v>9939.6200000000008</v>
      </c>
      <c r="E647" s="2">
        <v>0</v>
      </c>
      <c r="F647" s="2">
        <v>0</v>
      </c>
      <c r="G647" s="3">
        <f t="shared" si="14"/>
        <v>144525.52312</v>
      </c>
      <c r="H647" s="3">
        <f t="shared" si="15"/>
        <v>0.86000000000967702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209061.15</v>
      </c>
      <c r="D648" s="2">
        <f>'PR-RAS'!E655</f>
        <v>20681.759999999998</v>
      </c>
      <c r="E648" s="2">
        <v>0</v>
      </c>
      <c r="F648" s="2">
        <v>0</v>
      </c>
      <c r="G648" s="3">
        <f t="shared" si="14"/>
        <v>162024.76149</v>
      </c>
      <c r="H648" s="3">
        <f t="shared" si="15"/>
        <v>0.38999999999577994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10750.350000000006</v>
      </c>
      <c r="D649" s="2">
        <f>'PR-RAS'!E656</f>
        <v>0</v>
      </c>
      <c r="E649" s="2">
        <v>0</v>
      </c>
      <c r="F649" s="2">
        <v>0</v>
      </c>
      <c r="G649" s="3">
        <f t="shared" si="14"/>
        <v>6966.226800000004</v>
      </c>
      <c r="H649" s="3">
        <f t="shared" si="15"/>
        <v>0.35000000000582077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58</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1359049.81</v>
      </c>
      <c r="D676" s="2">
        <f>'PR-RAS'!E683</f>
        <v>1542643.57</v>
      </c>
      <c r="E676" s="2">
        <v>0</v>
      </c>
      <c r="F676" s="2">
        <v>0</v>
      </c>
      <c r="G676" s="3">
        <f t="shared" si="14"/>
        <v>2999927.4412500001</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20701.97</v>
      </c>
      <c r="D678" s="2">
        <f>'PR-RAS'!E685</f>
        <v>10980.51</v>
      </c>
      <c r="E678" s="2">
        <v>0</v>
      </c>
      <c r="F678" s="2">
        <v>0</v>
      </c>
      <c r="G678" s="3">
        <f t="shared" si="14"/>
        <v>28882.844230000006</v>
      </c>
      <c r="H678" s="3">
        <f t="shared" si="15"/>
        <v>0.51999999999861757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16925.53</v>
      </c>
      <c r="D717" s="2">
        <f>'PR-RAS'!E724</f>
        <v>13372.25</v>
      </c>
      <c r="E717" s="2">
        <v>0</v>
      </c>
      <c r="F717" s="2">
        <v>0</v>
      </c>
      <c r="G717" s="3">
        <f t="shared" si="14"/>
        <v>31267.741479999997</v>
      </c>
      <c r="H717" s="3">
        <f t="shared" si="15"/>
        <v>0.72000000000116415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14502.16</v>
      </c>
      <c r="D727" s="2">
        <f>'PR-RAS'!E734</f>
        <v>12886.59</v>
      </c>
      <c r="E727" s="2">
        <v>0</v>
      </c>
      <c r="F727" s="2">
        <v>0</v>
      </c>
      <c r="G727" s="3">
        <f t="shared" si="14"/>
        <v>29239.896839999998</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3009.84</v>
      </c>
      <c r="D729" s="2">
        <f>'PR-RAS'!E736</f>
        <v>3454.17</v>
      </c>
      <c r="E729" s="2">
        <v>0</v>
      </c>
      <c r="F729" s="2">
        <v>0</v>
      </c>
      <c r="G729" s="3">
        <f t="shared" si="14"/>
        <v>7220.4350400000003</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194.09</v>
      </c>
      <c r="E730" s="2">
        <v>0</v>
      </c>
      <c r="F730" s="2">
        <v>0</v>
      </c>
      <c r="G730" s="3">
        <f t="shared" si="14"/>
        <v>282.98322000000002</v>
      </c>
      <c r="H730" s="3">
        <f t="shared" si="15"/>
        <v>9.0000000000003411E-2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1222.74</v>
      </c>
      <c r="D731" s="2">
        <f>'PR-RAS'!E738</f>
        <v>828.64</v>
      </c>
      <c r="E731" s="2">
        <v>0</v>
      </c>
      <c r="F731" s="2">
        <v>0</v>
      </c>
      <c r="G731" s="3">
        <f t="shared" si="14"/>
        <v>2102.4146000000001</v>
      </c>
      <c r="H731" s="3">
        <f t="shared" si="15"/>
        <v>0.62000000000000455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120</v>
      </c>
      <c r="D733" s="2">
        <f>'PR-RAS'!E740</f>
        <v>0</v>
      </c>
      <c r="E733" s="2">
        <v>0</v>
      </c>
      <c r="F733" s="2">
        <v>0</v>
      </c>
      <c r="G733" s="3">
        <f t="shared" si="14"/>
        <v>87.84</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60</v>
      </c>
      <c r="D836" s="2">
        <f>'PR-RAS'!E843</f>
        <v>0</v>
      </c>
      <c r="E836" s="2">
        <v>0</v>
      </c>
      <c r="F836" s="2">
        <v>0</v>
      </c>
      <c r="G836" s="3">
        <f t="shared" si="14"/>
        <v>50.099999999999994</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2313.4899999999998</v>
      </c>
      <c r="E848" s="2">
        <v>0</v>
      </c>
      <c r="F848" s="2">
        <v>0</v>
      </c>
      <c r="G848" s="3">
        <f t="shared" si="34"/>
        <v>3919.0520599999995</v>
      </c>
      <c r="H848" s="3">
        <f t="shared" si="35"/>
        <v>0.48999999999978172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2538075.69</v>
      </c>
      <c r="D1011" s="7">
        <f>BILANCA!E6</f>
        <v>2570657.4499999993</v>
      </c>
      <c r="E1011" s="7">
        <v>0</v>
      </c>
      <c r="F1011" s="7">
        <v>0</v>
      </c>
      <c r="G1011" s="8">
        <f t="shared" ref="G1011:G1306" si="38">B1011/1000*C1011+B1011/500*D1011</f>
        <v>7679.3905899999991</v>
      </c>
      <c r="H1011" s="8">
        <f t="shared" si="35"/>
        <v>0.75999999931082129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2503843.13</v>
      </c>
      <c r="D1012" s="2">
        <f>BILANCA!E7</f>
        <v>2429987.2799999993</v>
      </c>
      <c r="E1012" s="2">
        <v>0</v>
      </c>
      <c r="F1012" s="2">
        <v>0</v>
      </c>
      <c r="G1012" s="3">
        <f t="shared" si="38"/>
        <v>14727.635379999996</v>
      </c>
      <c r="H1012" s="3">
        <f t="shared" si="35"/>
        <v>0.40999999921768904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79254.929999999993</v>
      </c>
      <c r="D1013" s="2">
        <f>BILANCA!E8</f>
        <v>0</v>
      </c>
      <c r="E1013" s="2">
        <v>0</v>
      </c>
      <c r="F1013" s="2">
        <v>0</v>
      </c>
      <c r="G1013" s="3">
        <f t="shared" si="38"/>
        <v>237.76478999999998</v>
      </c>
      <c r="H1013" s="3">
        <f t="shared" si="35"/>
        <v>7.0000000006984919E-2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79440.179999999993</v>
      </c>
      <c r="D1014" s="2">
        <f>BILANCA!E9</f>
        <v>0</v>
      </c>
      <c r="E1014" s="2">
        <v>0</v>
      </c>
      <c r="F1014" s="2">
        <v>0</v>
      </c>
      <c r="G1014" s="3">
        <f t="shared" si="38"/>
        <v>317.76071999999999</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185.25</v>
      </c>
      <c r="D1016" s="2">
        <f>BILANCA!E11</f>
        <v>0</v>
      </c>
      <c r="E1016" s="2">
        <v>0</v>
      </c>
      <c r="F1016" s="2">
        <v>0</v>
      </c>
      <c r="G1016" s="3">
        <f t="shared" si="38"/>
        <v>1.1114999999999999</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2424588.1999999997</v>
      </c>
      <c r="D1017" s="2">
        <f>BILANCA!E12</f>
        <v>2429987.2799999993</v>
      </c>
      <c r="E1017" s="2">
        <v>0</v>
      </c>
      <c r="F1017" s="2">
        <v>0</v>
      </c>
      <c r="G1017" s="3">
        <f t="shared" si="38"/>
        <v>50991.93931999999</v>
      </c>
      <c r="H1017" s="3">
        <f t="shared" si="35"/>
        <v>0.47999999905005097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2165965.94</v>
      </c>
      <c r="D1018" s="2">
        <f>BILANCA!E13</f>
        <v>2152045.2799999998</v>
      </c>
      <c r="E1018" s="2">
        <v>0</v>
      </c>
      <c r="F1018" s="2">
        <v>0</v>
      </c>
      <c r="G1018" s="3">
        <f t="shared" si="38"/>
        <v>51760.451999999997</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2121400.13</v>
      </c>
      <c r="D1020" s="2">
        <f>BILANCA!E15</f>
        <v>2121400.3199999998</v>
      </c>
      <c r="E1020" s="2">
        <v>0</v>
      </c>
      <c r="F1020" s="2">
        <v>0</v>
      </c>
      <c r="G1020" s="3">
        <f t="shared" si="38"/>
        <v>63642.007700000002</v>
      </c>
      <c r="H1020" s="3">
        <f t="shared" si="35"/>
        <v>0.44999999972060323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75307.98</v>
      </c>
      <c r="D1022" s="2">
        <f>BILANCA!E17</f>
        <v>75307.98</v>
      </c>
      <c r="E1022" s="2">
        <v>0</v>
      </c>
      <c r="F1022" s="2">
        <v>0</v>
      </c>
      <c r="G1022" s="3">
        <f t="shared" si="38"/>
        <v>2711.0872799999997</v>
      </c>
      <c r="H1022" s="3">
        <f t="shared" si="35"/>
        <v>4.0000000008149073E-2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30742.17</v>
      </c>
      <c r="D1023" s="2">
        <f>BILANCA!E18</f>
        <v>44663.02</v>
      </c>
      <c r="E1023" s="2">
        <v>0</v>
      </c>
      <c r="F1023" s="2">
        <v>0</v>
      </c>
      <c r="G1023" s="3">
        <f t="shared" si="38"/>
        <v>1560.8867299999997</v>
      </c>
      <c r="H1023" s="3">
        <f t="shared" si="35"/>
        <v>0.18999999999505235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192309.82</v>
      </c>
      <c r="D1024" s="2">
        <f>BILANCA!E19</f>
        <v>198723.80000000002</v>
      </c>
      <c r="E1024" s="2">
        <v>0</v>
      </c>
      <c r="F1024" s="2">
        <v>0</v>
      </c>
      <c r="G1024" s="3">
        <f t="shared" si="38"/>
        <v>8256.6038800000006</v>
      </c>
      <c r="H1024" s="3">
        <f t="shared" si="35"/>
        <v>0.37999999997555278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188462.85</v>
      </c>
      <c r="D1025" s="2">
        <f>BILANCA!E20</f>
        <v>195200.1</v>
      </c>
      <c r="E1025" s="2">
        <v>0</v>
      </c>
      <c r="F1025" s="2">
        <v>0</v>
      </c>
      <c r="G1025" s="3">
        <f t="shared" si="38"/>
        <v>8682.945749999999</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0.01</v>
      </c>
      <c r="D1026" s="2">
        <f>BILANCA!E21</f>
        <v>0.01</v>
      </c>
      <c r="E1026" s="2">
        <v>0</v>
      </c>
      <c r="F1026" s="2">
        <v>0</v>
      </c>
      <c r="G1026" s="3">
        <f t="shared" si="38"/>
        <v>4.8000000000000007E-4</v>
      </c>
      <c r="H1026" s="3">
        <f t="shared" si="35"/>
        <v>0.02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4907.9799999999996</v>
      </c>
      <c r="D1027" s="2">
        <f>BILANCA!E22</f>
        <v>4907.9799999999996</v>
      </c>
      <c r="E1027" s="2">
        <v>0</v>
      </c>
      <c r="F1027" s="2">
        <v>0</v>
      </c>
      <c r="G1027" s="3">
        <f t="shared" si="38"/>
        <v>250.30698000000001</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7178.4</v>
      </c>
      <c r="D1031" s="2">
        <f>BILANCA!E26</f>
        <v>14162.18</v>
      </c>
      <c r="E1031" s="2">
        <v>0</v>
      </c>
      <c r="F1031" s="2">
        <v>0</v>
      </c>
      <c r="G1031" s="3">
        <f t="shared" si="38"/>
        <v>745.55796000000009</v>
      </c>
      <c r="H1031" s="3">
        <f t="shared" si="35"/>
        <v>0.57999999999992724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8239.42</v>
      </c>
      <c r="D1033" s="2">
        <f>BILANCA!E28</f>
        <v>15546.47</v>
      </c>
      <c r="E1033" s="2">
        <v>0</v>
      </c>
      <c r="F1033" s="2">
        <v>0</v>
      </c>
      <c r="G1033" s="3">
        <f t="shared" si="38"/>
        <v>904.64427999999998</v>
      </c>
      <c r="H1033" s="3">
        <f t="shared" si="35"/>
        <v>0.88999999999941792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33236.65</v>
      </c>
      <c r="D1034" s="2">
        <f>BILANCA!E29</f>
        <v>27988.760000000002</v>
      </c>
      <c r="E1034" s="2">
        <v>0</v>
      </c>
      <c r="F1034" s="2">
        <v>0</v>
      </c>
      <c r="G1034" s="3">
        <f t="shared" si="38"/>
        <v>2141.1400800000001</v>
      </c>
      <c r="H1034" s="3">
        <f t="shared" si="35"/>
        <v>0.58999999999650754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41983.14</v>
      </c>
      <c r="D1035" s="2">
        <f>BILANCA!E30</f>
        <v>41983.14</v>
      </c>
      <c r="E1035" s="2">
        <v>0</v>
      </c>
      <c r="F1035" s="2">
        <v>0</v>
      </c>
      <c r="G1035" s="3">
        <f t="shared" si="38"/>
        <v>3148.7355000000002</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8746.49</v>
      </c>
      <c r="D1039" s="2">
        <f>BILANCA!E34</f>
        <v>13994.38</v>
      </c>
      <c r="E1039" s="2">
        <v>0</v>
      </c>
      <c r="F1039" s="2">
        <v>0</v>
      </c>
      <c r="G1039" s="3">
        <f t="shared" si="38"/>
        <v>1065.3222499999999</v>
      </c>
      <c r="H1039" s="3">
        <f t="shared" si="35"/>
        <v>0.86999999999898137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33075.79</v>
      </c>
      <c r="D1040" s="2">
        <f>BILANCA!E35</f>
        <v>51229.440000000002</v>
      </c>
      <c r="E1040" s="2">
        <v>0</v>
      </c>
      <c r="F1040" s="2">
        <v>0</v>
      </c>
      <c r="G1040" s="3">
        <f t="shared" si="38"/>
        <v>4066.0401000000002</v>
      </c>
      <c r="H1040" s="3">
        <f t="shared" si="35"/>
        <v>0.65000000000145519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34219.360000000001</v>
      </c>
      <c r="D1041" s="2">
        <f>BILANCA!E36</f>
        <v>58229.440000000002</v>
      </c>
      <c r="E1041" s="2">
        <v>0</v>
      </c>
      <c r="F1041" s="2">
        <v>0</v>
      </c>
      <c r="G1041" s="3">
        <f t="shared" si="38"/>
        <v>4671.0254400000003</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1143.57</v>
      </c>
      <c r="D1045" s="2">
        <f>BILANCA!E40</f>
        <v>7000</v>
      </c>
      <c r="E1045" s="2">
        <v>0</v>
      </c>
      <c r="F1045" s="2">
        <v>0</v>
      </c>
      <c r="G1045" s="3">
        <f t="shared" si="38"/>
        <v>530.0249500000001</v>
      </c>
      <c r="H1045" s="3">
        <f t="shared" si="35"/>
        <v>0.43000000000006366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8880.91</v>
      </c>
      <c r="D1059" s="2">
        <f>BILANCA!E54</f>
        <v>12165.05</v>
      </c>
      <c r="E1059" s="2">
        <v>0</v>
      </c>
      <c r="F1059" s="2">
        <v>0</v>
      </c>
      <c r="G1059" s="3">
        <f t="shared" si="38"/>
        <v>1627.3394900000001</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8880.91</v>
      </c>
      <c r="D1060" s="2">
        <f>BILANCA!E55</f>
        <v>12165.05</v>
      </c>
      <c r="E1060" s="2">
        <v>0</v>
      </c>
      <c r="F1060" s="2">
        <v>0</v>
      </c>
      <c r="G1060" s="3">
        <f t="shared" si="38"/>
        <v>1660.5504999999998</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34232.559999999998</v>
      </c>
      <c r="D1074" s="2">
        <f>BILANCA!E69</f>
        <v>140670.17000000001</v>
      </c>
      <c r="E1074" s="2">
        <v>0</v>
      </c>
      <c r="F1074" s="2">
        <v>0</v>
      </c>
      <c r="G1074" s="3">
        <f t="shared" si="38"/>
        <v>20196.6656</v>
      </c>
      <c r="H1074" s="3">
        <f t="shared" si="35"/>
        <v>0.61000000001513399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10750.35</v>
      </c>
      <c r="D1075" s="2">
        <f>BILANCA!E70</f>
        <v>0</v>
      </c>
      <c r="E1075" s="2">
        <v>0</v>
      </c>
      <c r="F1075" s="2">
        <v>0</v>
      </c>
      <c r="G1075" s="3">
        <f t="shared" si="38"/>
        <v>698.77275000000009</v>
      </c>
      <c r="H1075" s="3">
        <f t="shared" si="35"/>
        <v>0.3500000000003638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10750.35</v>
      </c>
      <c r="D1076" s="2">
        <f>BILANCA!E71</f>
        <v>0</v>
      </c>
      <c r="E1076" s="2">
        <v>0</v>
      </c>
      <c r="F1076" s="2">
        <v>0</v>
      </c>
      <c r="G1076" s="3">
        <f t="shared" si="38"/>
        <v>709.52310000000011</v>
      </c>
      <c r="H1076" s="3">
        <f t="shared" si="35"/>
        <v>0.3500000000003638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10750.35</v>
      </c>
      <c r="D1078" s="2">
        <f>BILANCA!E73</f>
        <v>0</v>
      </c>
      <c r="E1078" s="2">
        <v>0</v>
      </c>
      <c r="F1078" s="2">
        <v>0</v>
      </c>
      <c r="G1078" s="3">
        <f t="shared" si="38"/>
        <v>731.02380000000005</v>
      </c>
      <c r="H1078" s="3">
        <f t="shared" si="35"/>
        <v>0.3500000000003638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3949.43</v>
      </c>
      <c r="D1087" s="2">
        <f>BILANCA!E82</f>
        <v>17433.84</v>
      </c>
      <c r="E1087" s="2">
        <v>0</v>
      </c>
      <c r="F1087" s="2">
        <v>0</v>
      </c>
      <c r="G1087" s="3">
        <f t="shared" si="38"/>
        <v>2988.9174700000003</v>
      </c>
      <c r="H1087" s="3">
        <f t="shared" si="35"/>
        <v>0.58999999999969077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3949.43</v>
      </c>
      <c r="D1092" s="2">
        <f>BILANCA!E87</f>
        <v>17433.84</v>
      </c>
      <c r="E1092" s="2">
        <v>0</v>
      </c>
      <c r="F1092" s="2">
        <v>0</v>
      </c>
      <c r="G1092" s="3">
        <f t="shared" si="38"/>
        <v>3183.0030200000001</v>
      </c>
      <c r="H1092" s="3">
        <f t="shared" si="35"/>
        <v>0.58999999999969077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1066.0899999999999</v>
      </c>
      <c r="D1152" s="2">
        <f>BILANCA!E147</f>
        <v>123096.33</v>
      </c>
      <c r="E1152" s="2">
        <v>0</v>
      </c>
      <c r="F1152" s="2">
        <v>0</v>
      </c>
      <c r="G1152" s="3">
        <f t="shared" si="38"/>
        <v>35110.7425</v>
      </c>
      <c r="H1152" s="3">
        <f t="shared" si="41"/>
        <v>0.42000000000166438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455.69</v>
      </c>
      <c r="D1155" s="2">
        <f>BILANCA!E150</f>
        <v>112254.1</v>
      </c>
      <c r="E1155" s="2">
        <v>0</v>
      </c>
      <c r="F1155" s="2">
        <v>0</v>
      </c>
      <c r="G1155" s="3">
        <f t="shared" si="38"/>
        <v>32619.764049999998</v>
      </c>
      <c r="H1155" s="3">
        <f t="shared" si="41"/>
        <v>0.41000000000582304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455.69</v>
      </c>
      <c r="D1161" s="2">
        <f>BILANCA!E156</f>
        <v>112254.1</v>
      </c>
      <c r="E1161" s="2">
        <v>0</v>
      </c>
      <c r="F1161" s="2">
        <v>0</v>
      </c>
      <c r="G1161" s="3">
        <f t="shared" si="38"/>
        <v>33969.54739</v>
      </c>
      <c r="H1161" s="3">
        <f t="shared" si="41"/>
        <v>0.41000000000582304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610.4</v>
      </c>
      <c r="D1165" s="2">
        <f>BILANCA!E160</f>
        <v>2392.15</v>
      </c>
      <c r="E1165" s="2">
        <v>0</v>
      </c>
      <c r="F1165" s="2">
        <v>0</v>
      </c>
      <c r="G1165" s="3">
        <f t="shared" si="38"/>
        <v>836.17849999999999</v>
      </c>
      <c r="H1165" s="3">
        <f t="shared" si="41"/>
        <v>0.55000000000006821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164.99</v>
      </c>
      <c r="E1166" s="2">
        <v>0</v>
      </c>
      <c r="F1166" s="2">
        <v>0</v>
      </c>
      <c r="G1166" s="3">
        <f t="shared" si="38"/>
        <v>51.476880000000001</v>
      </c>
      <c r="H1166" s="3">
        <f t="shared" si="41"/>
        <v>9.9999999999909051E-3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8285.09</v>
      </c>
      <c r="E1167" s="2">
        <v>0</v>
      </c>
      <c r="F1167" s="2">
        <v>0</v>
      </c>
      <c r="G1167" s="3">
        <f t="shared" si="38"/>
        <v>2601.5182600000003</v>
      </c>
      <c r="H1167" s="3">
        <f t="shared" si="41"/>
        <v>9.0000000000145519E-2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18466.689999999999</v>
      </c>
      <c r="D1176" s="2">
        <f>BILANCA!E171</f>
        <v>140</v>
      </c>
      <c r="E1176" s="2">
        <v>0</v>
      </c>
      <c r="F1176" s="2">
        <v>0</v>
      </c>
      <c r="G1176" s="3">
        <f t="shared" si="38"/>
        <v>3111.9505399999998</v>
      </c>
      <c r="H1176" s="3">
        <f t="shared" si="41"/>
        <v>0.31000000000130967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140</v>
      </c>
      <c r="D1177" s="2">
        <f>BILANCA!E172</f>
        <v>140</v>
      </c>
      <c r="E1177" s="2">
        <v>0</v>
      </c>
      <c r="F1177" s="2">
        <v>0</v>
      </c>
      <c r="G1177" s="3">
        <f t="shared" si="38"/>
        <v>70.140000000000015</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18326.689999999999</v>
      </c>
      <c r="D1179" s="2">
        <f>BILANCA!E174</f>
        <v>0</v>
      </c>
      <c r="E1179" s="2">
        <v>0</v>
      </c>
      <c r="F1179" s="2">
        <v>0</v>
      </c>
      <c r="G1179" s="3">
        <f t="shared" si="38"/>
        <v>3097.2106100000001</v>
      </c>
      <c r="H1179" s="3">
        <f t="shared" si="41"/>
        <v>0.31000000000130967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2538075.6899999995</v>
      </c>
      <c r="D1180" s="2">
        <f>BILANCA!E176</f>
        <v>2570657.4499999997</v>
      </c>
      <c r="E1180" s="2">
        <v>0</v>
      </c>
      <c r="F1180" s="2">
        <v>0</v>
      </c>
      <c r="G1180" s="3">
        <f t="shared" si="38"/>
        <v>1305496.4002999999</v>
      </c>
      <c r="H1180" s="3">
        <f t="shared" si="41"/>
        <v>0.76000000024214387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27098.77</v>
      </c>
      <c r="D1181" s="2">
        <f>BILANCA!E177</f>
        <v>78812.759999999995</v>
      </c>
      <c r="E1181" s="2">
        <v>0</v>
      </c>
      <c r="F1181" s="2">
        <v>0</v>
      </c>
      <c r="G1181" s="3">
        <f t="shared" si="38"/>
        <v>31587.853590000002</v>
      </c>
      <c r="H1181" s="3">
        <f t="shared" si="41"/>
        <v>0.47000000000480213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25671.43</v>
      </c>
      <c r="D1182" s="2">
        <f>BILANCA!E178</f>
        <v>47781.35</v>
      </c>
      <c r="E1182" s="2">
        <v>0</v>
      </c>
      <c r="F1182" s="2">
        <v>0</v>
      </c>
      <c r="G1182" s="3">
        <f t="shared" si="38"/>
        <v>20852.270359999995</v>
      </c>
      <c r="H1182" s="3">
        <f t="shared" si="41"/>
        <v>0.77999999999883585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14741.49</v>
      </c>
      <c r="D1183" s="2">
        <f>BILANCA!E179</f>
        <v>45675.62</v>
      </c>
      <c r="E1183" s="2">
        <v>0</v>
      </c>
      <c r="F1183" s="2">
        <v>0</v>
      </c>
      <c r="G1183" s="3">
        <f t="shared" si="38"/>
        <v>18354.042290000001</v>
      </c>
      <c r="H1183" s="3">
        <f t="shared" si="41"/>
        <v>0.86999999999716238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7440.46</v>
      </c>
      <c r="D1184" s="2">
        <f>BILANCA!E180</f>
        <v>1517.71</v>
      </c>
      <c r="E1184" s="2">
        <v>0</v>
      </c>
      <c r="F1184" s="2">
        <v>0</v>
      </c>
      <c r="G1184" s="3">
        <f t="shared" si="38"/>
        <v>1822.80312</v>
      </c>
      <c r="H1184" s="3">
        <f t="shared" si="41"/>
        <v>0.75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158.46</v>
      </c>
      <c r="D1185" s="2">
        <f>BILANCA!E181</f>
        <v>0</v>
      </c>
      <c r="E1185" s="2">
        <v>0</v>
      </c>
      <c r="F1185" s="2">
        <v>0</v>
      </c>
      <c r="G1185" s="3">
        <f t="shared" si="38"/>
        <v>27.730499999999999</v>
      </c>
      <c r="H1185" s="3">
        <f t="shared" si="41"/>
        <v>0.46000000000000796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158.46</v>
      </c>
      <c r="D1188" s="2">
        <f>BILANCA!E184</f>
        <v>0</v>
      </c>
      <c r="E1188" s="2">
        <v>0</v>
      </c>
      <c r="F1188" s="2">
        <v>0</v>
      </c>
      <c r="G1188" s="3">
        <f t="shared" si="38"/>
        <v>28.205880000000001</v>
      </c>
      <c r="H1188" s="3">
        <f t="shared" si="41"/>
        <v>0.46000000000000796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588.02</v>
      </c>
      <c r="D1198" s="2">
        <f>BILANCA!E194</f>
        <v>588.02</v>
      </c>
      <c r="E1198" s="2">
        <v>0</v>
      </c>
      <c r="F1198" s="2">
        <v>0</v>
      </c>
      <c r="G1198" s="3">
        <f t="shared" si="38"/>
        <v>331.64328</v>
      </c>
      <c r="H1198" s="3">
        <f t="shared" si="41"/>
        <v>3.999999999996362E-2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2743</v>
      </c>
      <c r="D1200" s="2">
        <f>BILANCA!E196</f>
        <v>0</v>
      </c>
      <c r="E1200" s="2">
        <v>0</v>
      </c>
      <c r="F1200" s="2">
        <v>0</v>
      </c>
      <c r="G1200" s="3">
        <f t="shared" si="38"/>
        <v>521.16999999999996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65.89</v>
      </c>
      <c r="D1201" s="2">
        <f>BILANCA!E197</f>
        <v>24129.61</v>
      </c>
      <c r="E1201" s="2">
        <v>0</v>
      </c>
      <c r="F1201" s="2">
        <v>0</v>
      </c>
      <c r="G1201" s="3">
        <f t="shared" si="38"/>
        <v>9230.0960099999993</v>
      </c>
      <c r="H1201" s="3">
        <f t="shared" si="41"/>
        <v>0.49999999999941735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65.89</v>
      </c>
      <c r="D1203" s="2">
        <f>BILANCA!E199</f>
        <v>24129.61</v>
      </c>
      <c r="E1203" s="2">
        <v>0</v>
      </c>
      <c r="F1203" s="2">
        <v>0</v>
      </c>
      <c r="G1203" s="3">
        <f t="shared" si="44"/>
        <v>9326.7462300000007</v>
      </c>
      <c r="H1203" s="3">
        <f t="shared" si="45"/>
        <v>0.49999999999941735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1361.45</v>
      </c>
      <c r="D1223" s="2">
        <f>BILANCA!E219</f>
        <v>0</v>
      </c>
      <c r="E1223" s="2">
        <v>0</v>
      </c>
      <c r="F1223" s="2">
        <v>0</v>
      </c>
      <c r="G1223" s="3">
        <f t="shared" si="38"/>
        <v>289.98885000000001</v>
      </c>
      <c r="H1223" s="3">
        <f t="shared" si="41"/>
        <v>0.45000000000004547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1361.45</v>
      </c>
      <c r="D1224" s="2">
        <f>BILANCA!E220</f>
        <v>0</v>
      </c>
      <c r="E1224" s="2">
        <v>0</v>
      </c>
      <c r="F1224" s="2">
        <v>0</v>
      </c>
      <c r="G1224" s="3">
        <f t="shared" si="38"/>
        <v>291.3503</v>
      </c>
      <c r="H1224" s="3">
        <f t="shared" si="41"/>
        <v>0.45000000000004547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1361.45</v>
      </c>
      <c r="D1229" s="2">
        <f>BILANCA!E225</f>
        <v>0</v>
      </c>
      <c r="E1229" s="2">
        <v>0</v>
      </c>
      <c r="F1229" s="2">
        <v>0</v>
      </c>
      <c r="G1229" s="3">
        <f t="shared" si="38"/>
        <v>298.15755000000001</v>
      </c>
      <c r="H1229" s="3">
        <f t="shared" si="41"/>
        <v>0.45000000000004547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6901.8</v>
      </c>
      <c r="E1251" s="2">
        <v>0</v>
      </c>
      <c r="F1251" s="2">
        <v>0</v>
      </c>
      <c r="G1251" s="3">
        <f>B1251/1000*C1251+B1251/500*D1251</f>
        <v>3326.6675999999998</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2510976.9199999995</v>
      </c>
      <c r="D1255" s="2">
        <f>BILANCA!E251</f>
        <v>2491844.69</v>
      </c>
      <c r="E1255" s="2">
        <v>0</v>
      </c>
      <c r="F1255" s="2">
        <v>0</v>
      </c>
      <c r="G1255" s="3">
        <f t="shared" si="38"/>
        <v>1836193.2434999999</v>
      </c>
      <c r="H1255" s="3">
        <f t="shared" si="41"/>
        <v>0.39000000059604645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2427917.5099999998</v>
      </c>
      <c r="D1256" s="2">
        <f>BILANCA!E252</f>
        <v>2424165.0699999998</v>
      </c>
      <c r="E1256" s="2">
        <v>0</v>
      </c>
      <c r="F1256" s="2">
        <v>0</v>
      </c>
      <c r="G1256" s="3">
        <f t="shared" si="38"/>
        <v>1789956.9219</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2427917.5099999998</v>
      </c>
      <c r="D1257" s="2">
        <f>BILANCA!E253</f>
        <v>2424165.0699999998</v>
      </c>
      <c r="E1257" s="2">
        <v>0</v>
      </c>
      <c r="F1257" s="2">
        <v>0</v>
      </c>
      <c r="G1257" s="3">
        <f t="shared" si="38"/>
        <v>1797233.1695499998</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77438.899999999994</v>
      </c>
      <c r="D1259" s="2">
        <f>BILANCA!E255</f>
        <v>-51521.05</v>
      </c>
      <c r="E1259" s="2">
        <v>0</v>
      </c>
      <c r="F1259" s="2">
        <v>0</v>
      </c>
      <c r="G1259" s="3">
        <f t="shared" si="38"/>
        <v>-6375.1968000000052</v>
      </c>
      <c r="H1259" s="3">
        <f t="shared" si="41"/>
        <v>0.15000000000873115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77438.899999999994</v>
      </c>
      <c r="D1260" s="2">
        <f>BILANCA!E256</f>
        <v>0</v>
      </c>
      <c r="E1260" s="2">
        <v>0</v>
      </c>
      <c r="F1260" s="2">
        <v>0</v>
      </c>
      <c r="G1260" s="3">
        <f t="shared" si="38"/>
        <v>19359.724999999999</v>
      </c>
      <c r="H1260" s="3">
        <f t="shared" si="41"/>
        <v>0.10000000000582077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77438.899999999994</v>
      </c>
      <c r="D1261" s="2">
        <f>BILANCA!E257</f>
        <v>0</v>
      </c>
      <c r="E1261" s="2">
        <v>0</v>
      </c>
      <c r="F1261" s="2">
        <v>0</v>
      </c>
      <c r="G1261" s="3">
        <f t="shared" si="38"/>
        <v>19437.1639</v>
      </c>
      <c r="H1261" s="3">
        <f t="shared" si="41"/>
        <v>0.10000000000582077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51521.05</v>
      </c>
      <c r="E1264" s="2">
        <v>0</v>
      </c>
      <c r="F1264" s="2">
        <v>0</v>
      </c>
      <c r="G1264" s="3">
        <f t="shared" si="38"/>
        <v>26172.6934</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51521.05</v>
      </c>
      <c r="E1265" s="2">
        <v>0</v>
      </c>
      <c r="F1265" s="2">
        <v>0</v>
      </c>
      <c r="G1265" s="3">
        <f t="shared" si="38"/>
        <v>26275.735500000003</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5620.51</v>
      </c>
      <c r="D1278" s="2">
        <f>BILANCA!E274</f>
        <v>119200.67</v>
      </c>
      <c r="E1278" s="2">
        <v>0</v>
      </c>
      <c r="F1278" s="2">
        <v>0</v>
      </c>
      <c r="G1278" s="3">
        <f t="shared" si="38"/>
        <v>65397.855800000005</v>
      </c>
      <c r="H1278" s="3">
        <f t="shared" si="41"/>
        <v>0.82000000000152795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5400.04</v>
      </c>
      <c r="D1281" s="2">
        <f>BILANCA!E277</f>
        <v>117198.45</v>
      </c>
      <c r="E1281" s="2">
        <v>0</v>
      </c>
      <c r="F1281" s="2">
        <v>0</v>
      </c>
      <c r="G1281" s="3">
        <f t="shared" si="48"/>
        <v>64984.970739999997</v>
      </c>
      <c r="H1281" s="3">
        <f t="shared" si="49"/>
        <v>0.48999999999705324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5400.04</v>
      </c>
      <c r="D1287" s="2">
        <f>BILANCA!E283</f>
        <v>117198.45</v>
      </c>
      <c r="E1287" s="2">
        <v>0</v>
      </c>
      <c r="F1287" s="2">
        <v>0</v>
      </c>
      <c r="G1287" s="3">
        <f t="shared" si="48"/>
        <v>66423.752380000005</v>
      </c>
      <c r="H1287" s="3">
        <f t="shared" si="49"/>
        <v>0.48999999999705324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220.47</v>
      </c>
      <c r="D1291" s="2">
        <f>BILANCA!E287</f>
        <v>2002.22</v>
      </c>
      <c r="E1291" s="2">
        <v>0</v>
      </c>
      <c r="F1291" s="2">
        <v>0</v>
      </c>
      <c r="G1291" s="3">
        <f t="shared" si="48"/>
        <v>1187.1997100000001</v>
      </c>
      <c r="H1291" s="3">
        <f t="shared" si="49"/>
        <v>0.69000000000002615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901.1</v>
      </c>
      <c r="D1305" s="2">
        <f>BILANCA!E302</f>
        <v>121363.85</v>
      </c>
      <c r="E1305" s="2">
        <v>0</v>
      </c>
      <c r="F1305" s="2">
        <v>0</v>
      </c>
      <c r="G1305" s="3">
        <f t="shared" si="38"/>
        <v>71870.495999999999</v>
      </c>
      <c r="H1305" s="3">
        <f t="shared" si="41"/>
        <v>0.24999999999420197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164.99</v>
      </c>
      <c r="D1306" s="2">
        <f>BILANCA!E303</f>
        <v>1732.48</v>
      </c>
      <c r="E1306" s="2">
        <v>0</v>
      </c>
      <c r="F1306" s="2">
        <v>0</v>
      </c>
      <c r="G1306" s="3">
        <f t="shared" si="38"/>
        <v>1074.4652000000001</v>
      </c>
      <c r="H1306" s="3">
        <f t="shared" si="41"/>
        <v>0.49000000000000909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901.1</v>
      </c>
      <c r="D1307" s="2">
        <f>BILANCA!E304</f>
        <v>122766.35</v>
      </c>
      <c r="E1307" s="2">
        <v>0</v>
      </c>
      <c r="F1307" s="2">
        <v>0</v>
      </c>
      <c r="G1307" s="3">
        <f>B1307/1000*C1307+B1307/500*D1307</f>
        <v>73190.838599999988</v>
      </c>
      <c r="H1307" s="3">
        <f>ABS(C1307-ROUND(C1307,0))+ABS(D1307-ROUND(D1307,0))</f>
        <v>0.4500000000058435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2256.02</v>
      </c>
      <c r="D1311" s="2">
        <f>BILANCA!E308</f>
        <v>5974.39</v>
      </c>
      <c r="E1311" s="2">
        <v>0</v>
      </c>
      <c r="F1311" s="2">
        <v>0</v>
      </c>
      <c r="G1311" s="3">
        <f t="shared" si="52"/>
        <v>4275.6448</v>
      </c>
      <c r="H1311" s="3">
        <f t="shared" si="41"/>
        <v>0.41000000000030923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1693.41</v>
      </c>
      <c r="D1312" s="2">
        <f>BILANCA!E309</f>
        <v>11459.45</v>
      </c>
      <c r="E1312" s="2">
        <v>0</v>
      </c>
      <c r="F1312" s="2">
        <v>0</v>
      </c>
      <c r="G1312" s="3">
        <f t="shared" si="52"/>
        <v>7432.9176200000002</v>
      </c>
      <c r="H1312" s="3">
        <f t="shared" si="41"/>
        <v>0.86000000000080945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8285.09</v>
      </c>
      <c r="E1338" s="2">
        <v>0</v>
      </c>
      <c r="F1338" s="2">
        <v>0</v>
      </c>
      <c r="G1338" s="3">
        <f t="shared" si="52"/>
        <v>5435.0190400000001</v>
      </c>
      <c r="H1338" s="3">
        <f t="shared" si="41"/>
        <v>9.0000000000145519E-2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1628.35</v>
      </c>
      <c r="D1339" s="2">
        <f>BILANCA!E336</f>
        <v>45281.14</v>
      </c>
      <c r="E1339" s="2">
        <v>0</v>
      </c>
      <c r="F1339" s="2">
        <v>0</v>
      </c>
      <c r="G1339" s="3">
        <f t="shared" si="52"/>
        <v>30330.717270000001</v>
      </c>
      <c r="H1339" s="3">
        <f t="shared" si="41"/>
        <v>0.48999999999932697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24043.08</v>
      </c>
      <c r="D1340" s="2">
        <f>BILANCA!E337</f>
        <v>2500.21</v>
      </c>
      <c r="E1340" s="2">
        <v>0</v>
      </c>
      <c r="F1340" s="2">
        <v>0</v>
      </c>
      <c r="G1340" s="3">
        <f t="shared" si="52"/>
        <v>9584.3550000000014</v>
      </c>
      <c r="H1340" s="3">
        <f t="shared" si="41"/>
        <v>0.29000000000178261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65.89</v>
      </c>
      <c r="D1341" s="2">
        <f>BILANCA!E338</f>
        <v>24087.58</v>
      </c>
      <c r="E1341" s="2">
        <v>0</v>
      </c>
      <c r="F1341" s="2">
        <v>0</v>
      </c>
      <c r="G1341" s="3">
        <f t="shared" si="52"/>
        <v>15967.787550000003</v>
      </c>
      <c r="H1341" s="3">
        <f t="shared" si="41"/>
        <v>0.5299999999982532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42.03</v>
      </c>
      <c r="E1342" s="2">
        <v>0</v>
      </c>
      <c r="F1342" s="2">
        <v>0</v>
      </c>
      <c r="G1342" s="3">
        <f t="shared" si="52"/>
        <v>27.907920000000001</v>
      </c>
      <c r="H1342" s="3">
        <f t="shared" si="41"/>
        <v>3.0000000000001137E-2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1361.45</v>
      </c>
      <c r="D1345" s="2">
        <f>BILANCA!E342</f>
        <v>0</v>
      </c>
      <c r="E1345" s="2">
        <v>0</v>
      </c>
      <c r="F1345" s="2">
        <v>0</v>
      </c>
      <c r="G1345" s="3">
        <f t="shared" si="52"/>
        <v>456.08575000000002</v>
      </c>
      <c r="H1345" s="3">
        <f t="shared" si="41"/>
        <v>0.45000000000004547</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6901.8</v>
      </c>
      <c r="E1383" s="2">
        <v>0</v>
      </c>
      <c r="F1383" s="2">
        <v>0</v>
      </c>
      <c r="G1383" s="3">
        <f t="shared" si="59"/>
        <v>5148.7428</v>
      </c>
      <c r="H1383" s="3">
        <f t="shared" si="60"/>
        <v>0.1999999999998181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1478506.43</v>
      </c>
      <c r="D1510" s="2">
        <f>'RAS-funkcijski'!E114</f>
        <v>1758228.03</v>
      </c>
      <c r="E1510" s="2">
        <v>0</v>
      </c>
      <c r="F1510" s="2">
        <v>0</v>
      </c>
      <c r="G1510" s="3">
        <f t="shared" si="52"/>
        <v>549445.87390000001</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1422167.28</v>
      </c>
      <c r="D1511" s="2">
        <f>'RAS-funkcijski'!E115</f>
        <v>1684557.83</v>
      </c>
      <c r="E1511" s="2">
        <v>0</v>
      </c>
      <c r="F1511" s="2">
        <v>0</v>
      </c>
      <c r="G1511" s="3">
        <f t="shared" si="52"/>
        <v>531832.40633999999</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1422167.28</v>
      </c>
      <c r="D1513" s="2">
        <f>'RAS-funkcijski'!E117</f>
        <v>1684557.83</v>
      </c>
      <c r="E1513" s="2">
        <v>0</v>
      </c>
      <c r="F1513" s="2">
        <v>0</v>
      </c>
      <c r="G1513" s="3">
        <f t="shared" si="52"/>
        <v>541414.97222</v>
      </c>
      <c r="H1513" s="3">
        <f t="shared" si="63"/>
        <v>0.44999999995343387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54899.15</v>
      </c>
      <c r="D1522" s="2">
        <f>'RAS-funkcijski'!E126</f>
        <v>71870.2</v>
      </c>
      <c r="E1522" s="2">
        <v>0</v>
      </c>
      <c r="F1522" s="2">
        <v>0</v>
      </c>
      <c r="G1522" s="3">
        <f t="shared" si="52"/>
        <v>24234.025099999999</v>
      </c>
      <c r="H1522" s="3">
        <f t="shared" si="63"/>
        <v>0.34999999999854481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1440</v>
      </c>
      <c r="D1524" s="2">
        <f>'RAS-funkcijski'!E128</f>
        <v>1800</v>
      </c>
      <c r="E1524" s="2">
        <v>0</v>
      </c>
      <c r="F1524" s="2">
        <v>0</v>
      </c>
      <c r="G1524" s="3">
        <f t="shared" si="52"/>
        <v>624.96</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1478506.43</v>
      </c>
      <c r="D1537" s="14">
        <f>'RAS-funkcijski'!E141</f>
        <v>1758228.03</v>
      </c>
      <c r="E1537" s="14">
        <v>0</v>
      </c>
      <c r="F1537" s="14">
        <v>0</v>
      </c>
      <c r="G1537" s="15">
        <f t="shared" si="52"/>
        <v>684309.86113000009</v>
      </c>
      <c r="H1537" s="15">
        <f t="shared" si="63"/>
        <v>0.4599999999627471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27098.77</v>
      </c>
      <c r="D1582" s="7"/>
      <c r="E1582" s="7">
        <v>0</v>
      </c>
      <c r="F1582" s="7">
        <v>0</v>
      </c>
      <c r="G1582" s="8">
        <f t="shared" ref="G1582:G1686" si="70">B1582/1000*C1582</f>
        <v>27.098770000000002</v>
      </c>
      <c r="H1582" s="8">
        <f t="shared" ref="H1582:H1686" si="71">ABS(C1582-ROUND(C1582,0))</f>
        <v>0.22999999999956344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1662828.9200000002</v>
      </c>
      <c r="D1583" s="2">
        <v>0</v>
      </c>
      <c r="E1583" s="2">
        <v>0</v>
      </c>
      <c r="F1583" s="2">
        <v>0</v>
      </c>
      <c r="G1583" s="3">
        <f t="shared" si="70"/>
        <v>3325.6578400000003</v>
      </c>
      <c r="H1583" s="3">
        <f t="shared" si="71"/>
        <v>7.9999999841675162E-2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1627684.56</v>
      </c>
      <c r="D1585" s="2">
        <v>0</v>
      </c>
      <c r="E1585" s="2">
        <v>0</v>
      </c>
      <c r="F1585" s="2">
        <v>0</v>
      </c>
      <c r="G1585" s="3">
        <f t="shared" si="70"/>
        <v>6510.7382400000006</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1412059.98</v>
      </c>
      <c r="D1586" s="2">
        <v>0</v>
      </c>
      <c r="E1586" s="2">
        <v>0</v>
      </c>
      <c r="F1586" s="2">
        <v>0</v>
      </c>
      <c r="G1586" s="3">
        <f t="shared" si="70"/>
        <v>7060.2999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212711.34</v>
      </c>
      <c r="D1587" s="2">
        <v>0</v>
      </c>
      <c r="E1587" s="2">
        <v>0</v>
      </c>
      <c r="F1587" s="2">
        <v>0</v>
      </c>
      <c r="G1587" s="3">
        <f t="shared" si="70"/>
        <v>1276.2680399999999</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74.510000000000005</v>
      </c>
      <c r="D1588" s="2">
        <v>0</v>
      </c>
      <c r="E1588" s="2">
        <v>0</v>
      </c>
      <c r="F1588" s="2">
        <v>0</v>
      </c>
      <c r="G1588" s="3">
        <f t="shared" si="70"/>
        <v>0.52157000000000009</v>
      </c>
      <c r="H1588" s="3">
        <f t="shared" si="71"/>
        <v>0.48999999999999488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2313.4899999999998</v>
      </c>
      <c r="D1591" s="2">
        <v>0</v>
      </c>
      <c r="E1591" s="2">
        <v>0</v>
      </c>
      <c r="F1591" s="2">
        <v>0</v>
      </c>
      <c r="G1591" s="3">
        <f t="shared" si="70"/>
        <v>23.134899999999998</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525.24</v>
      </c>
      <c r="D1592" s="2">
        <v>0</v>
      </c>
      <c r="E1592" s="2">
        <v>0</v>
      </c>
      <c r="F1592" s="2">
        <v>0</v>
      </c>
      <c r="G1592" s="3">
        <f t="shared" si="70"/>
        <v>5.7776399999999999</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30993.86</v>
      </c>
      <c r="D1594" s="2">
        <v>0</v>
      </c>
      <c r="E1594" s="2">
        <v>0</v>
      </c>
      <c r="F1594" s="2">
        <v>0</v>
      </c>
      <c r="G1594" s="3">
        <f t="shared" si="70"/>
        <v>402.92018000000002</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4150.5</v>
      </c>
      <c r="D1601" s="2">
        <v>0</v>
      </c>
      <c r="E1601" s="2">
        <v>0</v>
      </c>
      <c r="F1601" s="2">
        <v>0</v>
      </c>
      <c r="G1601" s="3">
        <f>B1601/1000*C1601</f>
        <v>83.01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1611114.9300000002</v>
      </c>
      <c r="D1602" s="2">
        <v>0</v>
      </c>
      <c r="E1602" s="2">
        <v>0</v>
      </c>
      <c r="F1602" s="2">
        <v>0</v>
      </c>
      <c r="G1602" s="3">
        <f t="shared" si="70"/>
        <v>33833.413530000005</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1604316.57</v>
      </c>
      <c r="D1604" s="2">
        <v>0</v>
      </c>
      <c r="E1604" s="2">
        <v>0</v>
      </c>
      <c r="F1604" s="2">
        <v>0</v>
      </c>
      <c r="G1604" s="3">
        <f t="shared" si="70"/>
        <v>36899.281110000004</v>
      </c>
      <c r="H1604" s="3">
        <f t="shared" si="71"/>
        <v>0.42999999993480742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1394934.71</v>
      </c>
      <c r="D1605" s="2">
        <v>0</v>
      </c>
      <c r="E1605" s="2">
        <v>0</v>
      </c>
      <c r="F1605" s="2">
        <v>0</v>
      </c>
      <c r="G1605" s="3">
        <f t="shared" si="70"/>
        <v>33478.433039999996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203662.46</v>
      </c>
      <c r="D1606" s="2">
        <v>0</v>
      </c>
      <c r="E1606" s="2">
        <v>0</v>
      </c>
      <c r="F1606" s="2">
        <v>0</v>
      </c>
      <c r="G1606" s="3">
        <f t="shared" si="70"/>
        <v>5091.5614999999998</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129.37</v>
      </c>
      <c r="D1607" s="2">
        <v>0</v>
      </c>
      <c r="E1607" s="2">
        <v>0</v>
      </c>
      <c r="F1607" s="2">
        <v>0</v>
      </c>
      <c r="G1607" s="3">
        <f t="shared" si="70"/>
        <v>3.3636200000000001</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2313.4899999999998</v>
      </c>
      <c r="D1610" s="2">
        <v>0</v>
      </c>
      <c r="E1610" s="2">
        <v>0</v>
      </c>
      <c r="F1610" s="2">
        <v>0</v>
      </c>
      <c r="G1610" s="3">
        <f t="shared" si="70"/>
        <v>67.091210000000004</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525.24</v>
      </c>
      <c r="D1611" s="2">
        <v>0</v>
      </c>
      <c r="E1611" s="2">
        <v>0</v>
      </c>
      <c r="F1611" s="2">
        <v>0</v>
      </c>
      <c r="G1611" s="3">
        <f t="shared" si="70"/>
        <v>15.757199999999999</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2751.3</v>
      </c>
      <c r="D1612" s="2">
        <v>0</v>
      </c>
      <c r="E1612" s="2">
        <v>0</v>
      </c>
      <c r="F1612" s="2">
        <v>0</v>
      </c>
      <c r="G1612" s="3">
        <f t="shared" si="70"/>
        <v>85.290300000000002</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6798.36</v>
      </c>
      <c r="D1613" s="2">
        <v>0</v>
      </c>
      <c r="E1613" s="2">
        <v>0</v>
      </c>
      <c r="F1613" s="2">
        <v>0</v>
      </c>
      <c r="G1613" s="3">
        <f t="shared" si="70"/>
        <v>217.54751999999999</v>
      </c>
      <c r="H1613" s="3">
        <f t="shared" si="71"/>
        <v>0.35999999999967258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78812.760000000009</v>
      </c>
      <c r="D1621" s="2">
        <v>0</v>
      </c>
      <c r="E1621" s="2">
        <v>0</v>
      </c>
      <c r="F1621" s="2">
        <v>0</v>
      </c>
      <c r="G1621" s="3">
        <f t="shared" si="70"/>
        <v>3152.5104000000006</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20893.64</v>
      </c>
      <c r="D1622" s="2">
        <v>0</v>
      </c>
      <c r="E1622" s="2">
        <v>0</v>
      </c>
      <c r="F1622" s="2">
        <v>0</v>
      </c>
      <c r="G1622" s="3">
        <f t="shared" si="70"/>
        <v>856.63923999999997</v>
      </c>
      <c r="H1622" s="3">
        <f t="shared" si="71"/>
        <v>0.36000000000058208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13871.839999999998</v>
      </c>
      <c r="D1628" s="2">
        <v>0</v>
      </c>
      <c r="E1628" s="2">
        <v>0</v>
      </c>
      <c r="F1628" s="2">
        <v>0</v>
      </c>
      <c r="G1628" s="3">
        <f t="shared" si="70"/>
        <v>651.97647999999992</v>
      </c>
      <c r="H1628" s="3">
        <f t="shared" si="71"/>
        <v>0.16000000000167347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11182.05</v>
      </c>
      <c r="D1629" s="2">
        <v>0</v>
      </c>
      <c r="E1629" s="2">
        <v>0</v>
      </c>
      <c r="F1629" s="2">
        <v>0</v>
      </c>
      <c r="G1629" s="3">
        <f t="shared" si="70"/>
        <v>536.73839999999996</v>
      </c>
      <c r="H1629" s="3">
        <f t="shared" si="71"/>
        <v>4.9999999999272404E-2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11182.05</v>
      </c>
      <c r="D1633" s="2">
        <v>0</v>
      </c>
      <c r="E1633" s="2">
        <v>0</v>
      </c>
      <c r="F1633" s="2">
        <v>0</v>
      </c>
      <c r="G1633" s="3">
        <f t="shared" si="70"/>
        <v>581.46659999999997</v>
      </c>
      <c r="H1633" s="3">
        <f t="shared" si="71"/>
        <v>4.9999999999272404E-2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1880.15</v>
      </c>
      <c r="D1634" s="2">
        <v>0</v>
      </c>
      <c r="E1634" s="2">
        <v>0</v>
      </c>
      <c r="F1634" s="2">
        <v>0</v>
      </c>
      <c r="G1634" s="3">
        <f t="shared" si="70"/>
        <v>99.647950000000009</v>
      </c>
      <c r="H1634" s="3">
        <f t="shared" si="71"/>
        <v>0.15000000000009095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1880.15</v>
      </c>
      <c r="D1635" s="2">
        <v>0</v>
      </c>
      <c r="E1635" s="2">
        <v>0</v>
      </c>
      <c r="F1635" s="2">
        <v>0</v>
      </c>
      <c r="G1635" s="3">
        <f t="shared" si="70"/>
        <v>101.52810000000001</v>
      </c>
      <c r="H1635" s="3">
        <f t="shared" si="71"/>
        <v>0.15000000000009095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213.32</v>
      </c>
      <c r="D1639" s="2">
        <v>0</v>
      </c>
      <c r="E1639" s="2">
        <v>0</v>
      </c>
      <c r="F1639" s="2">
        <v>0</v>
      </c>
      <c r="G1639" s="3">
        <f t="shared" si="70"/>
        <v>12.37256</v>
      </c>
      <c r="H1639" s="3">
        <f t="shared" si="71"/>
        <v>0.31999999999999318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213.32</v>
      </c>
      <c r="D1641" s="2">
        <v>0</v>
      </c>
      <c r="E1641" s="2">
        <v>0</v>
      </c>
      <c r="F1641" s="2">
        <v>0</v>
      </c>
      <c r="G1641" s="3">
        <f t="shared" si="70"/>
        <v>12.799199999999999</v>
      </c>
      <c r="H1641" s="3">
        <f t="shared" si="71"/>
        <v>0.31999999999999318</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588.02</v>
      </c>
      <c r="D1654" s="2">
        <v>0</v>
      </c>
      <c r="E1654" s="2">
        <v>0</v>
      </c>
      <c r="F1654" s="2">
        <v>0</v>
      </c>
      <c r="G1654" s="3">
        <f t="shared" si="70"/>
        <v>42.925459999999994</v>
      </c>
      <c r="H1654" s="3">
        <f t="shared" si="71"/>
        <v>1.999999999998181E-2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588.02</v>
      </c>
      <c r="D1658" s="2">
        <v>0</v>
      </c>
      <c r="E1658" s="2">
        <v>0</v>
      </c>
      <c r="F1658" s="2">
        <v>0</v>
      </c>
      <c r="G1658" s="3">
        <f t="shared" si="70"/>
        <v>45.277539999999995</v>
      </c>
      <c r="H1658" s="3">
        <f t="shared" si="71"/>
        <v>1.999999999998181E-2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8.3000000000000007</v>
      </c>
      <c r="D1664" s="2">
        <v>0</v>
      </c>
      <c r="E1664" s="2">
        <v>0</v>
      </c>
      <c r="F1664" s="2">
        <v>0</v>
      </c>
      <c r="G1664" s="3">
        <f t="shared" si="70"/>
        <v>0.68890000000000007</v>
      </c>
      <c r="H1664" s="3">
        <f t="shared" si="71"/>
        <v>0.30000000000000071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8.3000000000000007</v>
      </c>
      <c r="D1668" s="2">
        <v>0</v>
      </c>
      <c r="E1668" s="2">
        <v>0</v>
      </c>
      <c r="F1668" s="2">
        <v>0</v>
      </c>
      <c r="G1668" s="3">
        <f t="shared" si="70"/>
        <v>0.72209999999999996</v>
      </c>
      <c r="H1668" s="3">
        <f t="shared" si="71"/>
        <v>0.30000000000000071</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120</v>
      </c>
      <c r="D1669" s="2">
        <v>0</v>
      </c>
      <c r="E1669" s="2">
        <v>0</v>
      </c>
      <c r="F1669" s="2">
        <v>0</v>
      </c>
      <c r="G1669" s="3">
        <f t="shared" si="70"/>
        <v>10.559999999999999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120</v>
      </c>
      <c r="D1670" s="2">
        <v>0</v>
      </c>
      <c r="E1670" s="2">
        <v>0</v>
      </c>
      <c r="F1670" s="2">
        <v>0</v>
      </c>
      <c r="G1670" s="3">
        <f t="shared" si="70"/>
        <v>10.68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6901.8</v>
      </c>
      <c r="D1680" s="2">
        <v>0</v>
      </c>
      <c r="E1680" s="2">
        <v>0</v>
      </c>
      <c r="F1680" s="2">
        <v>0</v>
      </c>
      <c r="G1680" s="3">
        <f>B1680/1000*C1680</f>
        <v>683.27820000000008</v>
      </c>
      <c r="H1680" s="3">
        <f>ABS(C1680-ROUND(C1680,0))</f>
        <v>0.1999999999998181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57919.119999999995</v>
      </c>
      <c r="D1681" s="2">
        <v>0</v>
      </c>
      <c r="E1681" s="2">
        <v>0</v>
      </c>
      <c r="F1681" s="2">
        <v>0</v>
      </c>
      <c r="G1681" s="3">
        <f t="shared" si="70"/>
        <v>5791.9120000000003</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57877.09</v>
      </c>
      <c r="D1683" s="2">
        <v>0</v>
      </c>
      <c r="E1683" s="2">
        <v>0</v>
      </c>
      <c r="F1683" s="2">
        <v>0</v>
      </c>
      <c r="G1683" s="3">
        <f t="shared" si="70"/>
        <v>5903.4631799999988</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42.03</v>
      </c>
      <c r="D1684" s="2">
        <v>0</v>
      </c>
      <c r="E1684" s="2">
        <v>0</v>
      </c>
      <c r="F1684" s="2">
        <v>0</v>
      </c>
      <c r="G1684" s="3">
        <f t="shared" si="70"/>
        <v>4.3290899999999999</v>
      </c>
      <c r="H1684" s="3">
        <f t="shared" si="71"/>
        <v>3.0000000000001137E-2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8310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1489430.5499999998</v>
      </c>
      <c r="I17" s="275">
        <f>'PR-RAS'!E6</f>
        <v>1699213.71</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1447568.02</v>
      </c>
      <c r="I18" s="275">
        <f>'PR-RAS'!E152</f>
        <v>1727234.17</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77438.899999999878</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51521.050000000061</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2503843.13</v>
      </c>
      <c r="I22" s="275">
        <f>BILANCA!E7</f>
        <v>2429987.2799999993</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34232.559999999998</v>
      </c>
      <c r="I23" s="275">
        <f>BILANCA!E69</f>
        <v>140670.17000000001</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27098.77</v>
      </c>
      <c r="I24" s="275">
        <f>BILANCA!E177</f>
        <v>78812.759999999995</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2510976.9199999995</v>
      </c>
      <c r="I25" s="275">
        <f>BILANCA!E251</f>
        <v>2491844.69</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1478506.43</v>
      </c>
      <c r="I30" s="275">
        <f>'RAS-funkcijski'!E114</f>
        <v>1758228.03</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1478506.43</v>
      </c>
      <c r="I31" s="275">
        <f>'RAS-funkcijski'!E141</f>
        <v>1758228.03</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27098.77</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78812.760000000009</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20893.64</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57919.119999999995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748" sqref="E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1489430.5499999998</v>
      </c>
      <c r="E6" s="60">
        <f>E7+E43+E49+E82+E106+E125+E134+E140</f>
        <v>1699213.71</v>
      </c>
      <c r="F6" s="45">
        <f t="shared" ref="F6:F132" si="0">IF(D6&lt;&gt;0,IF(E6/D6&gt;=100,"&gt;&gt;100",E6/D6*100),"-")</f>
        <v>114.08478965333431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1379751.78</v>
      </c>
      <c r="E49" s="60">
        <f>E50+E53+E58+E61+E64+E68+E71+E74+E77</f>
        <v>1553624.08</v>
      </c>
      <c r="F49" s="45">
        <f t="shared" si="0"/>
        <v>112.60170869284909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1379751.78</v>
      </c>
      <c r="E68" s="60">
        <f t="shared" si="11"/>
        <v>1553624.08</v>
      </c>
      <c r="F68" s="45">
        <f t="shared" si="0"/>
        <v>112.60170869284909</v>
      </c>
    </row>
    <row r="69" spans="1:6" ht="12.75" customHeight="1" x14ac:dyDescent="0.2">
      <c r="A69" s="63" t="s">
        <v>141</v>
      </c>
      <c r="B69" s="64" t="s">
        <v>142</v>
      </c>
      <c r="C69" s="247" t="s">
        <v>141</v>
      </c>
      <c r="D69" s="194">
        <v>1359049.81</v>
      </c>
      <c r="E69" s="194">
        <v>1542643.57</v>
      </c>
      <c r="F69" s="45">
        <f t="shared" si="0"/>
        <v>113.50897948324645</v>
      </c>
    </row>
    <row r="70" spans="1:6" ht="24" x14ac:dyDescent="0.2">
      <c r="A70" s="63" t="s">
        <v>143</v>
      </c>
      <c r="B70" s="64" t="s">
        <v>144</v>
      </c>
      <c r="C70" s="247" t="s">
        <v>143</v>
      </c>
      <c r="D70" s="194">
        <v>20701.97</v>
      </c>
      <c r="E70" s="194">
        <v>10980.51</v>
      </c>
      <c r="F70" s="45">
        <f t="shared" si="0"/>
        <v>53.040894175771683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v>
      </c>
      <c r="E82" s="60">
        <f t="shared" si="15"/>
        <v>1.64</v>
      </c>
      <c r="F82" s="45">
        <f t="shared" si="0"/>
        <v>39.047619047619044</v>
      </c>
    </row>
    <row r="83" spans="1:6" ht="12.75" customHeight="1" x14ac:dyDescent="0.2">
      <c r="A83" s="63">
        <v>641</v>
      </c>
      <c r="B83" s="64" t="s">
        <v>169</v>
      </c>
      <c r="C83" s="247" t="s">
        <v>170</v>
      </c>
      <c r="D83" s="60">
        <f t="shared" ref="D83:E83" si="16">SUM(D84:D90)</f>
        <v>4.2</v>
      </c>
      <c r="E83" s="60">
        <f t="shared" si="16"/>
        <v>1.64</v>
      </c>
      <c r="F83" s="45">
        <f t="shared" si="0"/>
        <v>39.047619047619044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4.2</v>
      </c>
      <c r="E85" s="194">
        <v>1.64</v>
      </c>
      <c r="F85" s="45">
        <f t="shared" si="0"/>
        <v>39.047619047619044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16925.53</v>
      </c>
      <c r="E106" s="60">
        <f>E107+E112+E120+E124</f>
        <v>13372.25</v>
      </c>
      <c r="F106" s="45">
        <f t="shared" si="0"/>
        <v>79.006388573947177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16925.53</v>
      </c>
      <c r="E112" s="60">
        <f t="shared" si="20"/>
        <v>13372.25</v>
      </c>
      <c r="F112" s="45">
        <f t="shared" si="0"/>
        <v>79.006388573947177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16925.53</v>
      </c>
      <c r="E117" s="194">
        <v>13372.25</v>
      </c>
      <c r="F117" s="45">
        <f t="shared" si="0"/>
        <v>79.006388573947177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21832.71</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21832.71</v>
      </c>
      <c r="F129" s="45" t="str">
        <f t="shared" si="0"/>
        <v>-</v>
      </c>
    </row>
    <row r="130" spans="1:6" ht="12.75" customHeight="1" x14ac:dyDescent="0.2">
      <c r="A130" s="63">
        <v>6631</v>
      </c>
      <c r="B130" s="65" t="s">
        <v>263</v>
      </c>
      <c r="C130" s="247" t="s">
        <v>264</v>
      </c>
      <c r="D130" s="194">
        <v>0</v>
      </c>
      <c r="E130" s="194">
        <v>21832.71</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73998.150000000009</v>
      </c>
      <c r="E134" s="60">
        <f t="shared" si="25"/>
        <v>108271.1</v>
      </c>
      <c r="F134" s="45">
        <f t="shared" ref="F134:F229" si="26">IF(D134&lt;&gt;0,IF(E134/D134&gt;=100,"&gt;&gt;100",E134/D134*100),"-")</f>
        <v>146.31595519617719</v>
      </c>
    </row>
    <row r="135" spans="1:6" ht="24" x14ac:dyDescent="0.2">
      <c r="A135" s="63">
        <v>671</v>
      </c>
      <c r="B135" s="182" t="s">
        <v>273</v>
      </c>
      <c r="C135" s="247" t="s">
        <v>274</v>
      </c>
      <c r="D135" s="60">
        <f t="shared" ref="D135:E135" si="27">SUM(D136:D138)</f>
        <v>73998.150000000009</v>
      </c>
      <c r="E135" s="60">
        <f t="shared" si="27"/>
        <v>108271.1</v>
      </c>
      <c r="F135" s="45">
        <f t="shared" si="26"/>
        <v>146.31595519617719</v>
      </c>
    </row>
    <row r="136" spans="1:6" ht="12.75" customHeight="1" x14ac:dyDescent="0.2">
      <c r="A136" s="63">
        <v>6711</v>
      </c>
      <c r="B136" s="65" t="s">
        <v>275</v>
      </c>
      <c r="C136" s="247" t="s">
        <v>276</v>
      </c>
      <c r="D136" s="194">
        <v>72650.19</v>
      </c>
      <c r="E136" s="194">
        <v>106919.77</v>
      </c>
      <c r="F136" s="45">
        <f t="shared" si="26"/>
        <v>147.17066810148742</v>
      </c>
    </row>
    <row r="137" spans="1:6" ht="24" x14ac:dyDescent="0.2">
      <c r="A137" s="63">
        <v>6712</v>
      </c>
      <c r="B137" s="182" t="s">
        <v>277</v>
      </c>
      <c r="C137" s="247" t="s">
        <v>278</v>
      </c>
      <c r="D137" s="194">
        <v>1347.96</v>
      </c>
      <c r="E137" s="194">
        <v>1351.33</v>
      </c>
      <c r="F137" s="45">
        <f t="shared" si="26"/>
        <v>100.25000741861776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18750.89</v>
      </c>
      <c r="E140" s="60">
        <f t="shared" si="28"/>
        <v>2111.9299999999998</v>
      </c>
      <c r="F140" s="45">
        <f t="shared" si="26"/>
        <v>11.263092045230918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18750.89</v>
      </c>
      <c r="E151" s="194">
        <v>2111.9299999999998</v>
      </c>
      <c r="F151" s="45">
        <f t="shared" si="26"/>
        <v>11.263092045230918</v>
      </c>
    </row>
    <row r="152" spans="1:6" ht="12.75" customHeight="1" x14ac:dyDescent="0.2">
      <c r="A152" s="63">
        <v>3</v>
      </c>
      <c r="B152" s="64" t="s">
        <v>307</v>
      </c>
      <c r="C152" s="247" t="s">
        <v>13</v>
      </c>
      <c r="D152" s="60">
        <f>D153+D164+D202+D221+D230+D262+D273</f>
        <v>1447568.02</v>
      </c>
      <c r="E152" s="60">
        <f>E153+E164+E202+E221+E230+E262+E273</f>
        <v>1727234.17</v>
      </c>
      <c r="F152" s="45">
        <f t="shared" si="26"/>
        <v>119.3197242641489</v>
      </c>
    </row>
    <row r="153" spans="1:6" ht="12.75" customHeight="1" x14ac:dyDescent="0.2">
      <c r="A153" s="63">
        <v>31</v>
      </c>
      <c r="B153" s="64" t="s">
        <v>308</v>
      </c>
      <c r="C153" s="247" t="s">
        <v>3</v>
      </c>
      <c r="D153" s="60">
        <f t="shared" ref="D153:E153" si="30">D154+D159+D160</f>
        <v>1252377.49</v>
      </c>
      <c r="E153" s="60">
        <f t="shared" si="30"/>
        <v>1510015.76</v>
      </c>
      <c r="F153" s="45">
        <f t="shared" si="26"/>
        <v>120.57193394620978</v>
      </c>
    </row>
    <row r="154" spans="1:6" ht="12.75" customHeight="1" x14ac:dyDescent="0.2">
      <c r="A154" s="63">
        <v>311</v>
      </c>
      <c r="B154" s="64" t="s">
        <v>309</v>
      </c>
      <c r="C154" s="247" t="s">
        <v>310</v>
      </c>
      <c r="D154" s="60">
        <f t="shared" ref="D154:E154" si="31">SUM(D155:D158)</f>
        <v>1037211.49</v>
      </c>
      <c r="E154" s="60">
        <f t="shared" si="31"/>
        <v>1259960.99</v>
      </c>
      <c r="F154" s="45">
        <f t="shared" si="26"/>
        <v>121.47580335809816</v>
      </c>
    </row>
    <row r="155" spans="1:6" ht="12.75" customHeight="1" x14ac:dyDescent="0.2">
      <c r="A155" s="63">
        <v>3111</v>
      </c>
      <c r="B155" s="64" t="s">
        <v>311</v>
      </c>
      <c r="C155" s="247" t="s">
        <v>312</v>
      </c>
      <c r="D155" s="194">
        <v>975105.29</v>
      </c>
      <c r="E155" s="194">
        <v>1212022.25</v>
      </c>
      <c r="F155" s="45">
        <f t="shared" si="26"/>
        <v>124.29655160623732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39650.83</v>
      </c>
      <c r="E157" s="194">
        <v>43240.21</v>
      </c>
      <c r="F157" s="45">
        <f t="shared" si="26"/>
        <v>109.05247128496427</v>
      </c>
    </row>
    <row r="158" spans="1:6" ht="12.75" customHeight="1" x14ac:dyDescent="0.2">
      <c r="A158" s="63">
        <v>3114</v>
      </c>
      <c r="B158" s="65" t="s">
        <v>317</v>
      </c>
      <c r="C158" s="247" t="s">
        <v>318</v>
      </c>
      <c r="D158" s="194">
        <v>22455.37</v>
      </c>
      <c r="E158" s="194">
        <v>4698.53</v>
      </c>
      <c r="F158" s="45">
        <f t="shared" si="26"/>
        <v>20.923859192700899</v>
      </c>
    </row>
    <row r="159" spans="1:6" ht="12.75" customHeight="1" x14ac:dyDescent="0.2">
      <c r="A159" s="63">
        <v>312</v>
      </c>
      <c r="B159" s="65" t="s">
        <v>319</v>
      </c>
      <c r="C159" s="247" t="s">
        <v>320</v>
      </c>
      <c r="D159" s="194">
        <v>43800.68</v>
      </c>
      <c r="E159" s="194">
        <v>42001.71</v>
      </c>
      <c r="F159" s="45">
        <f t="shared" si="26"/>
        <v>95.892826321417829</v>
      </c>
    </row>
    <row r="160" spans="1:6" ht="12.75" customHeight="1" x14ac:dyDescent="0.2">
      <c r="A160" s="63">
        <v>313</v>
      </c>
      <c r="B160" s="65" t="s">
        <v>321</v>
      </c>
      <c r="C160" s="247" t="s">
        <v>322</v>
      </c>
      <c r="D160" s="60">
        <f t="shared" ref="D160:E160" si="32">SUM(D161:D163)</f>
        <v>171365.32</v>
      </c>
      <c r="E160" s="60">
        <f t="shared" si="32"/>
        <v>208053.06</v>
      </c>
      <c r="F160" s="45">
        <f t="shared" si="26"/>
        <v>121.40908090388416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171365.32</v>
      </c>
      <c r="E162" s="194">
        <v>208053.06</v>
      </c>
      <c r="F162" s="45">
        <f t="shared" si="26"/>
        <v>121.40908090388416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193923.97</v>
      </c>
      <c r="E164" s="60">
        <f>E165+E170+E178+E188+E189+E194</f>
        <v>214305.16999999998</v>
      </c>
      <c r="F164" s="45">
        <f t="shared" si="26"/>
        <v>110.50989209843425</v>
      </c>
    </row>
    <row r="165" spans="1:6" ht="12.75" customHeight="1" x14ac:dyDescent="0.2">
      <c r="A165" s="63">
        <v>321</v>
      </c>
      <c r="B165" s="64" t="s">
        <v>331</v>
      </c>
      <c r="C165" s="247" t="s">
        <v>332</v>
      </c>
      <c r="D165" s="60">
        <f t="shared" ref="D165:E165" si="33">SUM(D166:D169)</f>
        <v>28049.22</v>
      </c>
      <c r="E165" s="60">
        <f t="shared" si="33"/>
        <v>24792.65</v>
      </c>
      <c r="F165" s="45">
        <f t="shared" si="26"/>
        <v>88.389801926755894</v>
      </c>
    </row>
    <row r="166" spans="1:6" ht="12.75" customHeight="1" x14ac:dyDescent="0.2">
      <c r="A166" s="63">
        <v>3211</v>
      </c>
      <c r="B166" s="64" t="s">
        <v>333</v>
      </c>
      <c r="C166" s="247" t="s">
        <v>334</v>
      </c>
      <c r="D166" s="194">
        <v>13023.06</v>
      </c>
      <c r="E166" s="194">
        <v>10905.81</v>
      </c>
      <c r="F166" s="45">
        <f t="shared" si="26"/>
        <v>83.742300196727953</v>
      </c>
    </row>
    <row r="167" spans="1:6" ht="12.75" customHeight="1" x14ac:dyDescent="0.2">
      <c r="A167" s="63">
        <v>3212</v>
      </c>
      <c r="B167" s="64" t="s">
        <v>335</v>
      </c>
      <c r="C167" s="247" t="s">
        <v>336</v>
      </c>
      <c r="D167" s="194">
        <v>14502.16</v>
      </c>
      <c r="E167" s="194">
        <v>12886.59</v>
      </c>
      <c r="F167" s="45">
        <f t="shared" si="26"/>
        <v>88.859797437071435</v>
      </c>
    </row>
    <row r="168" spans="1:6" ht="12.75" customHeight="1" x14ac:dyDescent="0.2">
      <c r="A168" s="63">
        <v>3213</v>
      </c>
      <c r="B168" s="64" t="s">
        <v>337</v>
      </c>
      <c r="C168" s="247" t="s">
        <v>338</v>
      </c>
      <c r="D168" s="194">
        <v>524</v>
      </c>
      <c r="E168" s="194">
        <v>600.25</v>
      </c>
      <c r="F168" s="45">
        <f t="shared" si="26"/>
        <v>114.55152671755727</v>
      </c>
    </row>
    <row r="169" spans="1:6" ht="12.75" customHeight="1" x14ac:dyDescent="0.2">
      <c r="A169" s="63">
        <v>3214</v>
      </c>
      <c r="B169" s="64" t="s">
        <v>339</v>
      </c>
      <c r="C169" s="247" t="s">
        <v>340</v>
      </c>
      <c r="D169" s="194">
        <v>0</v>
      </c>
      <c r="E169" s="194">
        <v>400</v>
      </c>
      <c r="F169" s="45" t="str">
        <f t="shared" si="26"/>
        <v>-</v>
      </c>
    </row>
    <row r="170" spans="1:6" ht="12.75" customHeight="1" x14ac:dyDescent="0.2">
      <c r="A170" s="63">
        <v>322</v>
      </c>
      <c r="B170" s="64" t="s">
        <v>341</v>
      </c>
      <c r="C170" s="247" t="s">
        <v>342</v>
      </c>
      <c r="D170" s="60">
        <f t="shared" ref="D170:E170" si="34">SUM(D171:D177)</f>
        <v>105266.22</v>
      </c>
      <c r="E170" s="60">
        <f t="shared" si="34"/>
        <v>116265.41</v>
      </c>
      <c r="F170" s="45">
        <f t="shared" si="26"/>
        <v>110.44892654072693</v>
      </c>
    </row>
    <row r="171" spans="1:6" ht="12.75" customHeight="1" x14ac:dyDescent="0.2">
      <c r="A171" s="63">
        <v>3221</v>
      </c>
      <c r="B171" s="64" t="s">
        <v>343</v>
      </c>
      <c r="C171" s="247" t="s">
        <v>344</v>
      </c>
      <c r="D171" s="194">
        <v>14946.46</v>
      </c>
      <c r="E171" s="194">
        <v>13707.35</v>
      </c>
      <c r="F171" s="45">
        <f t="shared" si="26"/>
        <v>91.70967573592678</v>
      </c>
    </row>
    <row r="172" spans="1:6" ht="12.75" customHeight="1" x14ac:dyDescent="0.2">
      <c r="A172" s="63">
        <v>3222</v>
      </c>
      <c r="B172" s="64" t="s">
        <v>345</v>
      </c>
      <c r="C172" s="247" t="s">
        <v>346</v>
      </c>
      <c r="D172" s="194">
        <v>56532.77</v>
      </c>
      <c r="E172" s="194">
        <v>65473.87</v>
      </c>
      <c r="F172" s="45">
        <f t="shared" si="26"/>
        <v>115.81578259830539</v>
      </c>
    </row>
    <row r="173" spans="1:6" ht="12.75" customHeight="1" x14ac:dyDescent="0.2">
      <c r="A173" s="63">
        <v>3223</v>
      </c>
      <c r="B173" s="65" t="s">
        <v>347</v>
      </c>
      <c r="C173" s="247" t="s">
        <v>348</v>
      </c>
      <c r="D173" s="194">
        <v>21561.58</v>
      </c>
      <c r="E173" s="194">
        <v>21916.85</v>
      </c>
      <c r="F173" s="45">
        <f t="shared" si="26"/>
        <v>101.6476992873435</v>
      </c>
    </row>
    <row r="174" spans="1:6" ht="12.75" customHeight="1" x14ac:dyDescent="0.2">
      <c r="A174" s="63">
        <v>3224</v>
      </c>
      <c r="B174" s="65" t="s">
        <v>349</v>
      </c>
      <c r="C174" s="247" t="s">
        <v>350</v>
      </c>
      <c r="D174" s="194">
        <v>5574.17</v>
      </c>
      <c r="E174" s="194">
        <v>11235.62</v>
      </c>
      <c r="F174" s="45">
        <f t="shared" si="26"/>
        <v>201.56579365179033</v>
      </c>
    </row>
    <row r="175" spans="1:6" ht="12.75" customHeight="1" x14ac:dyDescent="0.2">
      <c r="A175" s="63">
        <v>3225</v>
      </c>
      <c r="B175" s="65" t="s">
        <v>351</v>
      </c>
      <c r="C175" s="247" t="s">
        <v>352</v>
      </c>
      <c r="D175" s="194">
        <v>6129.99</v>
      </c>
      <c r="E175" s="194">
        <v>3284.14</v>
      </c>
      <c r="F175" s="45">
        <f t="shared" si="26"/>
        <v>53.574965048882625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521.25</v>
      </c>
      <c r="E177" s="194">
        <v>647.58000000000004</v>
      </c>
      <c r="F177" s="45">
        <f t="shared" si="26"/>
        <v>124.23597122302159</v>
      </c>
    </row>
    <row r="178" spans="1:6" ht="12.75" customHeight="1" x14ac:dyDescent="0.2">
      <c r="A178" s="63">
        <v>323</v>
      </c>
      <c r="B178" s="65" t="s">
        <v>357</v>
      </c>
      <c r="C178" s="247" t="s">
        <v>358</v>
      </c>
      <c r="D178" s="60">
        <f t="shared" ref="D178:E178" si="35">SUM(D179:D187)</f>
        <v>48202.77</v>
      </c>
      <c r="E178" s="60">
        <f t="shared" si="35"/>
        <v>56293.11</v>
      </c>
      <c r="F178" s="45">
        <f t="shared" si="26"/>
        <v>116.78397320319974</v>
      </c>
    </row>
    <row r="179" spans="1:6" ht="12.75" customHeight="1" x14ac:dyDescent="0.2">
      <c r="A179" s="63">
        <v>3231</v>
      </c>
      <c r="B179" s="65" t="s">
        <v>359</v>
      </c>
      <c r="C179" s="247" t="s">
        <v>360</v>
      </c>
      <c r="D179" s="194">
        <v>7911.67</v>
      </c>
      <c r="E179" s="194">
        <v>2690.67</v>
      </c>
      <c r="F179" s="45">
        <f t="shared" si="26"/>
        <v>34.008875496576579</v>
      </c>
    </row>
    <row r="180" spans="1:6" ht="12.75" customHeight="1" x14ac:dyDescent="0.2">
      <c r="A180" s="63">
        <v>3232</v>
      </c>
      <c r="B180" s="65" t="s">
        <v>361</v>
      </c>
      <c r="C180" s="247" t="s">
        <v>362</v>
      </c>
      <c r="D180" s="194">
        <v>19148.54</v>
      </c>
      <c r="E180" s="194">
        <v>6692.75</v>
      </c>
      <c r="F180" s="45">
        <f t="shared" si="26"/>
        <v>34.951750890668428</v>
      </c>
    </row>
    <row r="181" spans="1:6" ht="12.75" customHeight="1" x14ac:dyDescent="0.2">
      <c r="A181" s="63">
        <v>3233</v>
      </c>
      <c r="B181" s="65" t="s">
        <v>363</v>
      </c>
      <c r="C181" s="247" t="s">
        <v>364</v>
      </c>
      <c r="D181" s="194">
        <v>1047.44</v>
      </c>
      <c r="E181" s="194">
        <v>127.44</v>
      </c>
      <c r="F181" s="45">
        <f t="shared" si="26"/>
        <v>12.166806690598028</v>
      </c>
    </row>
    <row r="182" spans="1:6" ht="12.75" customHeight="1" x14ac:dyDescent="0.2">
      <c r="A182" s="63">
        <v>3234</v>
      </c>
      <c r="B182" s="65" t="s">
        <v>365</v>
      </c>
      <c r="C182" s="247" t="s">
        <v>366</v>
      </c>
      <c r="D182" s="194">
        <v>8046.8</v>
      </c>
      <c r="E182" s="194">
        <v>13031.07</v>
      </c>
      <c r="F182" s="45">
        <f t="shared" si="26"/>
        <v>161.94102003280807</v>
      </c>
    </row>
    <row r="183" spans="1:6" ht="12.75" customHeight="1" x14ac:dyDescent="0.2">
      <c r="A183" s="63">
        <v>3235</v>
      </c>
      <c r="B183" s="64" t="s">
        <v>367</v>
      </c>
      <c r="C183" s="247" t="s">
        <v>368</v>
      </c>
      <c r="D183" s="194">
        <v>65.760000000000005</v>
      </c>
      <c r="E183" s="194">
        <v>1992.37</v>
      </c>
      <c r="F183" s="45">
        <f t="shared" si="26"/>
        <v>3029.7597323600967</v>
      </c>
    </row>
    <row r="184" spans="1:6" ht="12.75" customHeight="1" x14ac:dyDescent="0.2">
      <c r="A184" s="63">
        <v>3236</v>
      </c>
      <c r="B184" s="64" t="s">
        <v>369</v>
      </c>
      <c r="C184" s="247" t="s">
        <v>370</v>
      </c>
      <c r="D184" s="194">
        <v>3534.6</v>
      </c>
      <c r="E184" s="194">
        <v>7997.79</v>
      </c>
      <c r="F184" s="45">
        <f t="shared" si="26"/>
        <v>226.27143099643524</v>
      </c>
    </row>
    <row r="185" spans="1:6" ht="12.75" customHeight="1" x14ac:dyDescent="0.2">
      <c r="A185" s="63">
        <v>3237</v>
      </c>
      <c r="B185" s="64" t="s">
        <v>371</v>
      </c>
      <c r="C185" s="247" t="s">
        <v>372</v>
      </c>
      <c r="D185" s="194">
        <v>1492.74</v>
      </c>
      <c r="E185" s="194">
        <v>1673.35</v>
      </c>
      <c r="F185" s="45">
        <f t="shared" si="26"/>
        <v>112.09922692498357</v>
      </c>
    </row>
    <row r="186" spans="1:6" ht="12.75" customHeight="1" x14ac:dyDescent="0.2">
      <c r="A186" s="63">
        <v>3238</v>
      </c>
      <c r="B186" s="64" t="s">
        <v>373</v>
      </c>
      <c r="C186" s="247" t="s">
        <v>374</v>
      </c>
      <c r="D186" s="194">
        <v>5640</v>
      </c>
      <c r="E186" s="194">
        <v>6150</v>
      </c>
      <c r="F186" s="45">
        <f t="shared" si="26"/>
        <v>109.04255319148936</v>
      </c>
    </row>
    <row r="187" spans="1:6" ht="12.75" customHeight="1" x14ac:dyDescent="0.2">
      <c r="A187" s="63">
        <v>3239</v>
      </c>
      <c r="B187" s="64" t="s">
        <v>375</v>
      </c>
      <c r="C187" s="247" t="s">
        <v>376</v>
      </c>
      <c r="D187" s="194">
        <v>1315.22</v>
      </c>
      <c r="E187" s="194">
        <v>15937.67</v>
      </c>
      <c r="F187" s="45">
        <f t="shared" si="26"/>
        <v>1211.7873815787473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12405.760000000002</v>
      </c>
      <c r="E194" s="60">
        <f t="shared" si="36"/>
        <v>16954</v>
      </c>
      <c r="F194" s="45">
        <f t="shared" si="26"/>
        <v>136.66232459760624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2287.06</v>
      </c>
      <c r="E196" s="194">
        <v>2502.16</v>
      </c>
      <c r="F196" s="45">
        <f t="shared" si="26"/>
        <v>109.40508775458449</v>
      </c>
    </row>
    <row r="197" spans="1:6" ht="12.75" customHeight="1" x14ac:dyDescent="0.2">
      <c r="A197" s="63">
        <v>3293</v>
      </c>
      <c r="B197" s="64" t="s">
        <v>395</v>
      </c>
      <c r="C197" s="247" t="s">
        <v>396</v>
      </c>
      <c r="D197" s="194">
        <v>706.32</v>
      </c>
      <c r="E197" s="194"/>
      <c r="F197" s="45">
        <f t="shared" si="26"/>
        <v>0</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5386.43</v>
      </c>
      <c r="E199" s="194">
        <v>5314.88</v>
      </c>
      <c r="F199" s="45">
        <f t="shared" si="26"/>
        <v>98.671661935641978</v>
      </c>
    </row>
    <row r="200" spans="1:6" ht="12.75" customHeight="1" x14ac:dyDescent="0.2">
      <c r="A200" s="63" t="s">
        <v>401</v>
      </c>
      <c r="B200" s="64" t="s">
        <v>402</v>
      </c>
      <c r="C200" s="247" t="s">
        <v>401</v>
      </c>
      <c r="D200" s="194">
        <v>15.6</v>
      </c>
      <c r="E200" s="194"/>
      <c r="F200" s="45">
        <f t="shared" si="26"/>
        <v>0</v>
      </c>
    </row>
    <row r="201" spans="1:6" ht="12.75" customHeight="1" x14ac:dyDescent="0.2">
      <c r="A201" s="63">
        <v>3299</v>
      </c>
      <c r="B201" s="64" t="s">
        <v>403</v>
      </c>
      <c r="C201" s="247" t="s">
        <v>404</v>
      </c>
      <c r="D201" s="194">
        <v>3847.26</v>
      </c>
      <c r="E201" s="194">
        <v>8916.9599999999991</v>
      </c>
      <c r="F201" s="45">
        <f t="shared" si="26"/>
        <v>231.77430171082793</v>
      </c>
    </row>
    <row r="202" spans="1:6" ht="12.75" customHeight="1" x14ac:dyDescent="0.2">
      <c r="A202" s="63">
        <v>34</v>
      </c>
      <c r="B202" s="183" t="s">
        <v>405</v>
      </c>
      <c r="C202" s="247" t="s">
        <v>406</v>
      </c>
      <c r="D202" s="60">
        <f t="shared" ref="D202:E202" si="37">D203+D208+D216</f>
        <v>665.87</v>
      </c>
      <c r="E202" s="60">
        <f t="shared" si="37"/>
        <v>74.510000000000005</v>
      </c>
      <c r="F202" s="45">
        <f t="shared" si="26"/>
        <v>11.189871896916816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665.87</v>
      </c>
      <c r="E216" s="60">
        <f t="shared" si="40"/>
        <v>74.510000000000005</v>
      </c>
      <c r="F216" s="45">
        <f t="shared" si="26"/>
        <v>11.189871896916816</v>
      </c>
    </row>
    <row r="217" spans="1:6" ht="12.75" customHeight="1" x14ac:dyDescent="0.2">
      <c r="A217" s="63">
        <v>3431</v>
      </c>
      <c r="B217" s="182" t="s">
        <v>435</v>
      </c>
      <c r="C217" s="247" t="s">
        <v>436</v>
      </c>
      <c r="D217" s="194">
        <v>597.83000000000004</v>
      </c>
      <c r="E217" s="194">
        <v>73.5</v>
      </c>
      <c r="F217" s="45">
        <f t="shared" si="26"/>
        <v>12.294464981683756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1.01</v>
      </c>
      <c r="F219" s="45" t="str">
        <f t="shared" si="26"/>
        <v>-</v>
      </c>
    </row>
    <row r="220" spans="1:6" ht="12.75" customHeight="1" x14ac:dyDescent="0.2">
      <c r="A220" s="63">
        <v>3434</v>
      </c>
      <c r="B220" s="65" t="s">
        <v>441</v>
      </c>
      <c r="C220" s="247" t="s">
        <v>442</v>
      </c>
      <c r="D220" s="194">
        <v>68.040000000000006</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60</v>
      </c>
      <c r="E262" s="60">
        <f t="shared" si="55"/>
        <v>2313.4899999999998</v>
      </c>
      <c r="F262" s="45">
        <f t="shared" ref="F262:F268" si="56">IF(D262&lt;&gt;0,IF(E262/D262&gt;=100,"&gt;&gt;100",E262/D262*100),"-")</f>
        <v>3855.8166666666666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60</v>
      </c>
      <c r="E269" s="60">
        <f t="shared" si="58"/>
        <v>2313.4899999999998</v>
      </c>
      <c r="F269" s="45">
        <f t="shared" ref="F269:F272" si="59">IF(D269&lt;&gt;0,IF(E269/D269&gt;=100,"&gt;&gt;100",E269/D269*100),"-")</f>
        <v>3855.8166666666666</v>
      </c>
    </row>
    <row r="270" spans="1:6" ht="12.75" customHeight="1" x14ac:dyDescent="0.2">
      <c r="A270" s="63">
        <v>3721</v>
      </c>
      <c r="B270" s="65" t="s">
        <v>532</v>
      </c>
      <c r="C270" s="247" t="s">
        <v>533</v>
      </c>
      <c r="D270" s="194">
        <v>60</v>
      </c>
      <c r="E270" s="194"/>
      <c r="F270" s="45">
        <f t="shared" si="59"/>
        <v>0</v>
      </c>
    </row>
    <row r="271" spans="1:6" ht="12.75" customHeight="1" x14ac:dyDescent="0.2">
      <c r="A271" s="63">
        <v>3722</v>
      </c>
      <c r="B271" s="65" t="s">
        <v>534</v>
      </c>
      <c r="C271" s="247" t="s">
        <v>535</v>
      </c>
      <c r="D271" s="194">
        <v>0</v>
      </c>
      <c r="E271" s="194">
        <v>2313.4899999999998</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540.69000000000005</v>
      </c>
      <c r="E273" s="60">
        <f t="shared" si="60"/>
        <v>525.24</v>
      </c>
      <c r="F273" s="45">
        <f t="shared" ref="F273:F277" si="61">IF(D273&lt;&gt;0,IF(E273/D273&gt;=100,"&gt;&gt;100",E273/D273*100),"-")</f>
        <v>97.142540087665751</v>
      </c>
    </row>
    <row r="274" spans="1:6" ht="12.75" customHeight="1" x14ac:dyDescent="0.2">
      <c r="A274" s="63">
        <v>381</v>
      </c>
      <c r="B274" s="64" t="s">
        <v>540</v>
      </c>
      <c r="C274" s="247" t="s">
        <v>541</v>
      </c>
      <c r="D274" s="60">
        <f t="shared" ref="D274:E274" si="62">SUM(D275:D277)</f>
        <v>540.69000000000005</v>
      </c>
      <c r="E274" s="60">
        <f t="shared" si="62"/>
        <v>525.24</v>
      </c>
      <c r="F274" s="45">
        <f t="shared" si="61"/>
        <v>97.142540087665751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540.69000000000005</v>
      </c>
      <c r="E276" s="194">
        <v>525.24</v>
      </c>
      <c r="F276" s="45">
        <f t="shared" si="61"/>
        <v>97.142540087665751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1447568.02</v>
      </c>
      <c r="E299" s="60">
        <f>E152-E297+E298</f>
        <v>1727234.17</v>
      </c>
      <c r="F299" s="45">
        <f t="shared" si="68"/>
        <v>119.3197242641489</v>
      </c>
    </row>
    <row r="300" spans="1:6" ht="12.75" customHeight="1" x14ac:dyDescent="0.2">
      <c r="A300" s="63" t="s">
        <v>581</v>
      </c>
      <c r="B300" s="64" t="s">
        <v>592</v>
      </c>
      <c r="C300" s="247" t="s">
        <v>593</v>
      </c>
      <c r="D300" s="60">
        <f>IF(D6&gt;=D299,D6-D299,0)</f>
        <v>41862.529999999795</v>
      </c>
      <c r="E300" s="60">
        <f>IF(E6&gt;=E299,E6-E299,0)</f>
        <v>0</v>
      </c>
      <c r="F300" s="45">
        <f t="shared" si="68"/>
        <v>0</v>
      </c>
    </row>
    <row r="301" spans="1:6" ht="12.75" customHeight="1" x14ac:dyDescent="0.2">
      <c r="A301" s="63" t="s">
        <v>581</v>
      </c>
      <c r="B301" s="64" t="s">
        <v>594</v>
      </c>
      <c r="C301" s="247" t="s">
        <v>595</v>
      </c>
      <c r="D301" s="60">
        <f>IF(D299&gt;=D6,D299-D6,0)</f>
        <v>0</v>
      </c>
      <c r="E301" s="60">
        <f>IF(E299&gt;=E6,E299-E6,0)</f>
        <v>28020.459999999963</v>
      </c>
      <c r="F301" s="45" t="str">
        <f t="shared" si="68"/>
        <v>-</v>
      </c>
    </row>
    <row r="302" spans="1:6" ht="12.75" customHeight="1" x14ac:dyDescent="0.2">
      <c r="A302" s="63">
        <v>92211</v>
      </c>
      <c r="B302" s="64" t="s">
        <v>596</v>
      </c>
      <c r="C302" s="247" t="s">
        <v>597</v>
      </c>
      <c r="D302" s="194">
        <v>66514.78</v>
      </c>
      <c r="E302" s="194">
        <v>7493.27</v>
      </c>
      <c r="F302" s="45">
        <f t="shared" si="68"/>
        <v>11.265571351209461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5620.51</v>
      </c>
      <c r="E304" s="194">
        <v>119200.67</v>
      </c>
      <c r="F304" s="45">
        <f t="shared" si="68"/>
        <v>2120.8159046065211</v>
      </c>
    </row>
    <row r="305" spans="1:6" ht="12" x14ac:dyDescent="0.2">
      <c r="A305" s="63">
        <v>9661</v>
      </c>
      <c r="B305" s="220" t="s">
        <v>602</v>
      </c>
      <c r="C305" s="247" t="s">
        <v>603</v>
      </c>
      <c r="D305" s="194">
        <v>4500.04</v>
      </c>
      <c r="E305" s="194"/>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30938.41</v>
      </c>
      <c r="E360" s="60">
        <f t="shared" si="86"/>
        <v>30993.86</v>
      </c>
      <c r="F360" s="45">
        <f t="shared" si="72"/>
        <v>100.17922705142249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29682.78</v>
      </c>
      <c r="E373" s="60">
        <f t="shared" si="90"/>
        <v>30993.86</v>
      </c>
      <c r="F373" s="45">
        <f t="shared" si="72"/>
        <v>104.41697172569415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10680.07</v>
      </c>
      <c r="E379" s="60">
        <f t="shared" si="92"/>
        <v>6983.78</v>
      </c>
      <c r="F379" s="45">
        <f t="shared" si="72"/>
        <v>65.390769910684114</v>
      </c>
    </row>
    <row r="380" spans="1:6" ht="12.75" customHeight="1" x14ac:dyDescent="0.2">
      <c r="A380" s="63">
        <v>4221</v>
      </c>
      <c r="B380" s="64" t="s">
        <v>647</v>
      </c>
      <c r="C380" s="247" t="s">
        <v>739</v>
      </c>
      <c r="D380" s="194">
        <v>4622.41</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4907.9799999999996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1149.68</v>
      </c>
      <c r="E386" s="194">
        <v>6983.78</v>
      </c>
      <c r="F386" s="45">
        <f t="shared" si="72"/>
        <v>607.45424813861234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19002.71</v>
      </c>
      <c r="E393" s="60">
        <f t="shared" si="94"/>
        <v>24010.080000000002</v>
      </c>
      <c r="F393" s="45">
        <f t="shared" si="72"/>
        <v>126.35082048823566</v>
      </c>
    </row>
    <row r="394" spans="1:6" ht="12.75" customHeight="1" x14ac:dyDescent="0.2">
      <c r="A394" s="63">
        <v>4241</v>
      </c>
      <c r="B394" s="64" t="s">
        <v>756</v>
      </c>
      <c r="C394" s="247" t="s">
        <v>757</v>
      </c>
      <c r="D394" s="194">
        <v>19002.71</v>
      </c>
      <c r="E394" s="194">
        <v>24010.080000000002</v>
      </c>
      <c r="F394" s="45">
        <f t="shared" si="72"/>
        <v>126.35082048823566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1255.6300000000001</v>
      </c>
      <c r="E412" s="60">
        <f t="shared" si="100"/>
        <v>0</v>
      </c>
      <c r="F412" s="45">
        <f t="shared" si="72"/>
        <v>0</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1255.6300000000001</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30938.41</v>
      </c>
      <c r="E418" s="60">
        <f t="shared" si="102"/>
        <v>30993.86</v>
      </c>
      <c r="F418" s="45">
        <f t="shared" si="72"/>
        <v>100.17922705142249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1489430.5499999998</v>
      </c>
      <c r="E422" s="60">
        <f>E6+E308</f>
        <v>1699213.71</v>
      </c>
      <c r="F422" s="45">
        <f t="shared" si="72"/>
        <v>114.08478965333431</v>
      </c>
    </row>
    <row r="423" spans="1:6" ht="12.75" customHeight="1" x14ac:dyDescent="0.2">
      <c r="A423" s="63" t="s">
        <v>581</v>
      </c>
      <c r="B423" s="64" t="s">
        <v>804</v>
      </c>
      <c r="C423" s="247" t="s">
        <v>805</v>
      </c>
      <c r="D423" s="60">
        <f t="shared" ref="D423:E423" si="103">D299+D360</f>
        <v>1478506.43</v>
      </c>
      <c r="E423" s="60">
        <f t="shared" si="103"/>
        <v>1758228.03</v>
      </c>
      <c r="F423" s="45">
        <f t="shared" si="72"/>
        <v>118.91920077750355</v>
      </c>
    </row>
    <row r="424" spans="1:6" ht="12.75" customHeight="1" x14ac:dyDescent="0.2">
      <c r="A424" s="63" t="s">
        <v>581</v>
      </c>
      <c r="B424" s="64" t="s">
        <v>806</v>
      </c>
      <c r="C424" s="247" t="s">
        <v>807</v>
      </c>
      <c r="D424" s="60">
        <f t="shared" ref="D424:E424" si="104">IF(D422&gt;=D423,D422-D423,0)</f>
        <v>10924.119999999879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59014.320000000065</v>
      </c>
      <c r="F425" s="45" t="str">
        <f t="shared" si="72"/>
        <v>-</v>
      </c>
    </row>
    <row r="426" spans="1:6" ht="12.75" customHeight="1" x14ac:dyDescent="0.2">
      <c r="A426" s="251" t="s">
        <v>810</v>
      </c>
      <c r="B426" s="183" t="s">
        <v>811</v>
      </c>
      <c r="C426" s="252" t="s">
        <v>812</v>
      </c>
      <c r="D426" s="60">
        <f t="shared" ref="D426:E426" si="106">IF(D302-D303+D419-D420&gt;=0,D302-D303+D419-D420,0)</f>
        <v>66514.78</v>
      </c>
      <c r="E426" s="60">
        <f t="shared" si="106"/>
        <v>7493.27</v>
      </c>
      <c r="F426" s="45">
        <f t="shared" si="72"/>
        <v>11.265571351209461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5620.51</v>
      </c>
      <c r="E428" s="81">
        <f t="shared" si="108"/>
        <v>119200.67</v>
      </c>
      <c r="F428" s="61">
        <f t="shared" si="72"/>
        <v>2120.8159046065211</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1489430.5499999998</v>
      </c>
      <c r="E643" s="60">
        <f>E422+E430</f>
        <v>1699213.71</v>
      </c>
      <c r="F643" s="45">
        <f t="shared" si="109"/>
        <v>114.08478965333431</v>
      </c>
    </row>
    <row r="644" spans="1:6" ht="12.75" customHeight="1" x14ac:dyDescent="0.2">
      <c r="A644" s="63" t="s">
        <v>581</v>
      </c>
      <c r="B644" s="64" t="s">
        <v>1237</v>
      </c>
      <c r="C644" s="247" t="s">
        <v>1238</v>
      </c>
      <c r="D644" s="60">
        <f>D423+D535</f>
        <v>1478506.43</v>
      </c>
      <c r="E644" s="60">
        <f>E423+E535</f>
        <v>1758228.03</v>
      </c>
      <c r="F644" s="45">
        <f t="shared" si="109"/>
        <v>118.91920077750355</v>
      </c>
    </row>
    <row r="645" spans="1:6" ht="12.75" customHeight="1" x14ac:dyDescent="0.2">
      <c r="A645" s="63" t="s">
        <v>581</v>
      </c>
      <c r="B645" s="64" t="s">
        <v>1239</v>
      </c>
      <c r="C645" s="247" t="s">
        <v>1240</v>
      </c>
      <c r="D645" s="60">
        <f t="shared" ref="D645:E645" si="163">IF(D643&gt;=D644,D643-D644,0)</f>
        <v>10924.119999999879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59014.320000000065</v>
      </c>
      <c r="F646" s="45" t="str">
        <f t="shared" si="109"/>
        <v>-</v>
      </c>
    </row>
    <row r="647" spans="1:6" ht="24" x14ac:dyDescent="0.2">
      <c r="A647" s="251" t="s">
        <v>1243</v>
      </c>
      <c r="B647" s="64" t="s">
        <v>1244</v>
      </c>
      <c r="C647" s="252" t="s">
        <v>1243</v>
      </c>
      <c r="D647" s="60">
        <f>IF(D426-D427+D641-D642&gt;=0,D426-D427+D641-D642,0)</f>
        <v>66514.78</v>
      </c>
      <c r="E647" s="60">
        <f>IF(E426-E427+E641-E642&gt;=0,E426-E427+E641-E642,0)</f>
        <v>7493.27</v>
      </c>
      <c r="F647" s="45">
        <f t="shared" si="109"/>
        <v>11.265571351209461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77438.899999999878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51521.050000000061</v>
      </c>
      <c r="F650" s="45" t="str">
        <f t="shared" si="109"/>
        <v>-</v>
      </c>
    </row>
    <row r="651" spans="1:6" ht="24" x14ac:dyDescent="0.2">
      <c r="A651" s="249" t="s">
        <v>1251</v>
      </c>
      <c r="B651" s="184" t="s">
        <v>1252</v>
      </c>
      <c r="C651" s="250" t="s">
        <v>1251</v>
      </c>
      <c r="D651" s="196">
        <v>18466.689999999999</v>
      </c>
      <c r="E651" s="196">
        <v>140</v>
      </c>
      <c r="F651" s="61">
        <f t="shared" si="109"/>
        <v>0.75812178576669675</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15967.02</v>
      </c>
      <c r="E653" s="194">
        <v>10742.14</v>
      </c>
      <c r="F653" s="45">
        <f t="shared" ref="F653:F740" si="167">IF(D653&lt;&gt;0,IF(E653/D653&gt;=100,"&gt;&gt;100",E653/D653*100),"-")</f>
        <v>67.27704981893929</v>
      </c>
    </row>
    <row r="654" spans="1:6" ht="12.75" customHeight="1" x14ac:dyDescent="0.2">
      <c r="A654" s="63" t="s">
        <v>1256</v>
      </c>
      <c r="B654" s="64" t="s">
        <v>1257</v>
      </c>
      <c r="C654" s="247" t="s">
        <v>1256</v>
      </c>
      <c r="D654" s="194">
        <v>203844.48000000001</v>
      </c>
      <c r="E654" s="194">
        <v>9939.6200000000008</v>
      </c>
      <c r="F654" s="45">
        <f t="shared" si="167"/>
        <v>4.8760800390572259</v>
      </c>
    </row>
    <row r="655" spans="1:6" ht="12.75" customHeight="1" x14ac:dyDescent="0.2">
      <c r="A655" s="63" t="s">
        <v>1258</v>
      </c>
      <c r="B655" s="64" t="s">
        <v>1259</v>
      </c>
      <c r="C655" s="247" t="s">
        <v>1258</v>
      </c>
      <c r="D655" s="194">
        <v>209061.15</v>
      </c>
      <c r="E655" s="194">
        <v>20681.759999999998</v>
      </c>
      <c r="F655" s="45">
        <f t="shared" si="167"/>
        <v>9.8926845088147655</v>
      </c>
    </row>
    <row r="656" spans="1:6" ht="24" x14ac:dyDescent="0.2">
      <c r="A656" s="63">
        <v>11</v>
      </c>
      <c r="B656" s="64" t="s">
        <v>1260</v>
      </c>
      <c r="C656" s="247" t="s">
        <v>1261</v>
      </c>
      <c r="D656" s="60">
        <f t="shared" ref="D656:E656" si="168">+D653+D654-D655</f>
        <v>10750.350000000006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58</v>
      </c>
      <c r="F658" s="45">
        <f t="shared" si="167"/>
        <v>107.40740740740742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1359049.81</v>
      </c>
      <c r="E683" s="192">
        <v>1542643.57</v>
      </c>
      <c r="F683" s="71">
        <f t="shared" si="167"/>
        <v>113.50897948324645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20701.97</v>
      </c>
      <c r="E685" s="194">
        <v>10980.51</v>
      </c>
      <c r="F685" s="45">
        <f t="shared" si="167"/>
        <v>53.040894175771683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16925.53</v>
      </c>
      <c r="E724" s="192">
        <v>13372.25</v>
      </c>
      <c r="F724" s="71">
        <f t="shared" si="167"/>
        <v>79.006388573947177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0</v>
      </c>
      <c r="E733" s="192">
        <v>1765.76</v>
      </c>
      <c r="F733" s="71" t="str">
        <f t="shared" si="167"/>
        <v>-</v>
      </c>
    </row>
    <row r="734" spans="1:6" ht="12.75" customHeight="1" x14ac:dyDescent="0.2">
      <c r="A734" s="70">
        <v>32121</v>
      </c>
      <c r="B734" s="65" t="s">
        <v>1397</v>
      </c>
      <c r="C734" s="278" t="s">
        <v>1398</v>
      </c>
      <c r="D734" s="192">
        <v>14502.16</v>
      </c>
      <c r="E734" s="192">
        <v>12886.59</v>
      </c>
      <c r="F734" s="71">
        <f t="shared" si="167"/>
        <v>88.859797437071435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3009.84</v>
      </c>
      <c r="E736" s="194">
        <v>3454.17</v>
      </c>
      <c r="F736" s="45">
        <f t="shared" si="167"/>
        <v>114.76257874172713</v>
      </c>
    </row>
    <row r="737" spans="1:6" ht="12.75" customHeight="1" x14ac:dyDescent="0.2">
      <c r="A737" s="63" t="s">
        <v>1403</v>
      </c>
      <c r="B737" s="64" t="s">
        <v>1404</v>
      </c>
      <c r="C737" s="247" t="s">
        <v>1403</v>
      </c>
      <c r="D737" s="194">
        <v>0</v>
      </c>
      <c r="E737" s="194">
        <v>194.09</v>
      </c>
      <c r="F737" s="45" t="str">
        <f t="shared" si="167"/>
        <v>-</v>
      </c>
    </row>
    <row r="738" spans="1:6" ht="12.75" customHeight="1" x14ac:dyDescent="0.2">
      <c r="A738" s="63" t="s">
        <v>1405</v>
      </c>
      <c r="B738" s="64" t="s">
        <v>1406</v>
      </c>
      <c r="C738" s="247" t="s">
        <v>1405</v>
      </c>
      <c r="D738" s="194">
        <v>1222.74</v>
      </c>
      <c r="E738" s="194">
        <v>828.64</v>
      </c>
      <c r="F738" s="45">
        <f t="shared" si="167"/>
        <v>67.769108723031877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120</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60</v>
      </c>
      <c r="E843" s="194"/>
      <c r="F843" s="45">
        <f t="shared" si="169"/>
        <v>0</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2313.4899999999998</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2538075.69</v>
      </c>
      <c r="E6" s="180">
        <f t="shared" si="0"/>
        <v>2570657.4499999993</v>
      </c>
      <c r="F6" s="181">
        <f t="shared" ref="F6:F298" si="1">IF(D6&gt;0,IF(E6/D6&gt;=100,"&gt;&gt;100",E6/D6*100),"-")</f>
        <v>101.28371900524367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2503843.13</v>
      </c>
      <c r="E7" s="79">
        <f t="shared" si="2"/>
        <v>2429987.2799999993</v>
      </c>
      <c r="F7" s="71">
        <f t="shared" si="1"/>
        <v>97.050300431560956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79254.929999999993</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79440.179999999993</v>
      </c>
      <c r="E9" s="192"/>
      <c r="F9" s="71">
        <f t="shared" si="1"/>
        <v>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185.25</v>
      </c>
      <c r="E11" s="192"/>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2424588.1999999997</v>
      </c>
      <c r="E12" s="79">
        <f t="shared" si="3"/>
        <v>2429987.2799999993</v>
      </c>
      <c r="F12" s="71">
        <f t="shared" si="1"/>
        <v>100.22268028855372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 si="4">SUM(D14:D17)-D18</f>
        <v>2165965.94</v>
      </c>
      <c r="E13" s="79">
        <f>SUM(E14:E17)-E18</f>
        <v>2152045.2799999998</v>
      </c>
      <c r="F13" s="71">
        <f t="shared" si="1"/>
        <v>99.357300142956078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2121400.13</v>
      </c>
      <c r="E15" s="192">
        <v>2121400.3199999998</v>
      </c>
      <c r="F15" s="71">
        <f t="shared" si="1"/>
        <v>100.00000895634902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75307.98</v>
      </c>
      <c r="E17" s="192">
        <v>75307.98</v>
      </c>
      <c r="F17" s="71">
        <f>IF(D17&gt;0,IF(E17/D17&gt;=100,"&gt;&gt;100",E17/D17*100),"-")</f>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30742.17</v>
      </c>
      <c r="E18" s="192">
        <v>44663.02</v>
      </c>
      <c r="F18" s="71">
        <f>IF(D18&gt;0,IF(E18/D18&gt;=100,"&gt;&gt;100",E18/D18*100),"-")</f>
        <v>145.28258740355676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192309.82</v>
      </c>
      <c r="E19" s="79">
        <f t="shared" si="5"/>
        <v>198723.80000000002</v>
      </c>
      <c r="F19" s="71">
        <f t="shared" si="1"/>
        <v>103.33523269898541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188462.85</v>
      </c>
      <c r="E20" s="192">
        <v>195200.1</v>
      </c>
      <c r="F20" s="71">
        <f t="shared" si="1"/>
        <v>103.57484246895343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0.01</v>
      </c>
      <c r="E21" s="192">
        <v>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4907.9799999999996</v>
      </c>
      <c r="E22" s="192">
        <v>4907.9799999999996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7178.4</v>
      </c>
      <c r="E26" s="192">
        <v>14162.18</v>
      </c>
      <c r="F26" s="71">
        <f t="shared" si="1"/>
        <v>197.28881087707569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8239.42</v>
      </c>
      <c r="E28" s="192">
        <v>15546.47</v>
      </c>
      <c r="F28" s="71">
        <f t="shared" si="1"/>
        <v>188.68403358488825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33236.65</v>
      </c>
      <c r="E29" s="79">
        <f t="shared" si="6"/>
        <v>27988.760000000002</v>
      </c>
      <c r="F29" s="71">
        <f t="shared" si="1"/>
        <v>84.21053264995119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41983.14</v>
      </c>
      <c r="E30" s="192">
        <v>41983.14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8746.49</v>
      </c>
      <c r="E34" s="192">
        <v>13994.38</v>
      </c>
      <c r="F34" s="71">
        <f t="shared" si="1"/>
        <v>159.99995426736896</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33075.79</v>
      </c>
      <c r="E35" s="79">
        <f t="shared" si="7"/>
        <v>51229.440000000002</v>
      </c>
      <c r="F35" s="71">
        <f t="shared" si="1"/>
        <v>154.88500803760093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34219.360000000001</v>
      </c>
      <c r="E36" s="192">
        <v>58229.440000000002</v>
      </c>
      <c r="F36" s="71">
        <f t="shared" si="1"/>
        <v>170.16519303692411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1143.57</v>
      </c>
      <c r="E40" s="192">
        <v>7000</v>
      </c>
      <c r="F40" s="71">
        <f t="shared" si="1"/>
        <v>612.11819127819024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8880.91</v>
      </c>
      <c r="E54" s="192">
        <v>12165.05</v>
      </c>
      <c r="F54" s="71">
        <f t="shared" si="1"/>
        <v>136.9797689651173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8880.91</v>
      </c>
      <c r="E55" s="192">
        <v>12165.05</v>
      </c>
      <c r="F55" s="71">
        <f t="shared" si="1"/>
        <v>136.9797689651173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34232.559999999998</v>
      </c>
      <c r="E69" s="79">
        <f>E70+E82+E88+E119+E135+E147+E165+E171</f>
        <v>140670.17000000001</v>
      </c>
      <c r="F69" s="71">
        <f t="shared" si="1"/>
        <v>410.92506666168117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10750.35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10750.35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10750.35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3949.43</v>
      </c>
      <c r="E82" s="79">
        <f>SUM(E83:E85)-E86+E87</f>
        <v>17433.84</v>
      </c>
      <c r="F82" s="71">
        <f t="shared" si="1"/>
        <v>441.42673752921314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3949.43</v>
      </c>
      <c r="E87" s="192">
        <v>17433.84</v>
      </c>
      <c r="F87" s="71">
        <f t="shared" si="1"/>
        <v>441.42673752921314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1066.0899999999999</v>
      </c>
      <c r="E147" s="79">
        <f t="shared" si="24"/>
        <v>123096.33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455.69</v>
      </c>
      <c r="E150" s="79">
        <f t="shared" si="25"/>
        <v>112254.1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455.69</v>
      </c>
      <c r="E156" s="192">
        <v>112254.1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610.4</v>
      </c>
      <c r="E160" s="192">
        <v>2392.15</v>
      </c>
      <c r="F160" s="71">
        <f t="shared" si="1"/>
        <v>391.89875491481001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164.99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8285.09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18466.689999999999</v>
      </c>
      <c r="E171" s="79">
        <f t="shared" si="27"/>
        <v>140</v>
      </c>
      <c r="F171" s="71">
        <f t="shared" si="1"/>
        <v>0.75812178576669675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140</v>
      </c>
      <c r="E172" s="192">
        <v>140</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18326.689999999999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2538075.6899999995</v>
      </c>
      <c r="E176" s="79">
        <f>E177+E251</f>
        <v>2570657.4499999997</v>
      </c>
      <c r="F176" s="71">
        <f t="shared" si="1"/>
        <v>101.28371900524371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27098.77</v>
      </c>
      <c r="E177" s="79">
        <f>E178+E197+E203+E219+E247+E248</f>
        <v>78812.759999999995</v>
      </c>
      <c r="F177" s="71">
        <f t="shared" si="1"/>
        <v>290.83519288882849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25671.43</v>
      </c>
      <c r="E178" s="79">
        <f>SUM(E179:E181)+E185+E186+SUM(E194:E196)</f>
        <v>47781.35</v>
      </c>
      <c r="F178" s="71">
        <f t="shared" si="1"/>
        <v>186.12656170692478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14741.49</v>
      </c>
      <c r="E179" s="192">
        <v>45675.62</v>
      </c>
      <c r="F179" s="71">
        <f t="shared" si="1"/>
        <v>309.84398456329723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7440.46</v>
      </c>
      <c r="E180" s="192">
        <v>1517.71</v>
      </c>
      <c r="F180" s="71">
        <f t="shared" si="1"/>
        <v>20.398066786193329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158.46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158.46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588.02</v>
      </c>
      <c r="E194" s="192">
        <v>588.02</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2743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65.89</v>
      </c>
      <c r="E197" s="79">
        <f>SUM(E198:E202)</f>
        <v>24129.61</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65.89</v>
      </c>
      <c r="E199" s="192">
        <v>24129.61</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1361.45</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1361.45</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1361.45</v>
      </c>
      <c r="E225" s="192"/>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6901.8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2510976.9199999995</v>
      </c>
      <c r="E251" s="79">
        <f>+E252+E255-E264+E274+E291</f>
        <v>2491844.69</v>
      </c>
      <c r="F251" s="71">
        <f t="shared" si="1"/>
        <v>99.238056317937023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2427917.5099999998</v>
      </c>
      <c r="E252" s="79">
        <f>E253-E254</f>
        <v>2424165.0699999998</v>
      </c>
      <c r="F252" s="71">
        <f t="shared" si="1"/>
        <v>99.845446149445166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2427917.5099999998</v>
      </c>
      <c r="E253" s="192">
        <v>2424165.0699999998</v>
      </c>
      <c r="F253" s="71">
        <f t="shared" si="1"/>
        <v>99.845446149445166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77438.899999999994</v>
      </c>
      <c r="E255" s="79">
        <f>E256-E260</f>
        <v>-51521.05</v>
      </c>
      <c r="F255" s="71">
        <f t="shared" si="1"/>
        <v>-66.531226554096207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77438.899999999994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77438.899999999994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51521.05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51521.05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5620.51</v>
      </c>
      <c r="E274" s="79">
        <f>SUM(E275:E277)+SUM(E286:E290)</f>
        <v>119200.67</v>
      </c>
      <c r="F274" s="71">
        <f t="shared" si="1"/>
        <v>2120.8159046065211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5400.04</v>
      </c>
      <c r="E277" s="79">
        <f>SUM(E278:E285)</f>
        <v>117198.45</v>
      </c>
      <c r="F277" s="71">
        <f t="shared" si="39"/>
        <v>2170.3255901808134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5400.04</v>
      </c>
      <c r="E283" s="192">
        <v>117198.45</v>
      </c>
      <c r="F283" s="71">
        <f t="shared" si="39"/>
        <v>2170.3255901808134</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220.47</v>
      </c>
      <c r="E287" s="192">
        <v>2002.22</v>
      </c>
      <c r="F287" s="71">
        <f t="shared" si="39"/>
        <v>908.15984034108953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901.1</v>
      </c>
      <c r="E302" s="192">
        <v>121363.85</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164.99</v>
      </c>
      <c r="E303" s="192">
        <v>1732.48</v>
      </c>
      <c r="F303" s="71">
        <f t="shared" si="43"/>
        <v>1050.0515182738347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901.1</v>
      </c>
      <c r="E304" s="192">
        <v>122766.35</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2256.02</v>
      </c>
      <c r="E308" s="192">
        <v>5974.39</v>
      </c>
      <c r="F308" s="71">
        <f t="shared" si="43"/>
        <v>264.81990407886457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1693.41</v>
      </c>
      <c r="E309" s="192">
        <v>11459.45</v>
      </c>
      <c r="F309" s="71">
        <f t="shared" si="43"/>
        <v>676.70853484980012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8285.09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1628.35</v>
      </c>
      <c r="E336" s="327">
        <v>45281.14</v>
      </c>
      <c r="F336" s="71">
        <f t="shared" si="43"/>
        <v>2780.7989682807752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24043.08</v>
      </c>
      <c r="E337" s="192">
        <v>2500.21</v>
      </c>
      <c r="F337" s="71">
        <f t="shared" si="43"/>
        <v>10.398875684812428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65.89</v>
      </c>
      <c r="E338" s="192">
        <v>24087.58</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42.03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1361.45</v>
      </c>
      <c r="E342" s="192"/>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6901.8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35 D336 D337:E396">
    <cfRule type="cellIs" dxfId="20" priority="2" operator="lessThan">
      <formula>0</formula>
    </cfRule>
  </conditionalFormatting>
  <conditionalFormatting sqref="D397:E397">
    <cfRule type="cellIs" dxfId="19" priority="3" operator="lessThan">
      <formula>-0.001</formula>
    </cfRule>
  </conditionalFormatting>
  <conditionalFormatting sqref="E336">
    <cfRule type="cellIs" dxfId="18"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21"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1478506.43</v>
      </c>
      <c r="E114" s="60">
        <f t="shared" si="22"/>
        <v>1758228.03</v>
      </c>
      <c r="F114" s="45">
        <f t="shared" si="1"/>
        <v>118.91920077750355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1422167.28</v>
      </c>
      <c r="E115" s="60">
        <f t="shared" si="23"/>
        <v>1684557.83</v>
      </c>
      <c r="F115" s="45">
        <f t="shared" si="1"/>
        <v>118.45004829530322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1422167.28</v>
      </c>
      <c r="E117" s="194">
        <v>1684557.83</v>
      </c>
      <c r="F117" s="45">
        <f t="shared" si="1"/>
        <v>118.45004829530322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54899.15</v>
      </c>
      <c r="E126" s="194">
        <v>71870.2</v>
      </c>
      <c r="F126" s="45">
        <f t="shared" si="1"/>
        <v>130.91313799940437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1440</v>
      </c>
      <c r="E128" s="194">
        <v>1800</v>
      </c>
      <c r="F128" s="45">
        <f t="shared" si="1"/>
        <v>125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1478506.43</v>
      </c>
      <c r="E141" s="81">
        <f t="shared" si="28"/>
        <v>1758228.03</v>
      </c>
      <c r="F141" s="61">
        <f t="shared" si="1"/>
        <v>118.91920077750355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H40" sqref="H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27098.77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1662828.9200000002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1627684.56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1412059.98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212711.34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74.510000000000005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2313.4899999999998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525.24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30993.86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4150.5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1611114.9300000002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1604316.57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1394934.71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203662.46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129.37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2313.4899999999998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525.24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2751.3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6798.36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78812.760000000009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20893.64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13871.839999999998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11182.05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11182.05</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1880.15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1880.15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213.32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213.32</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588.02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588.02</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8.3000000000000007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8.3000000000000007</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120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120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6901.8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57919.119999999995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57877.09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42.03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8310</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Blahuška</cp:lastModifiedBy>
  <cp:lastPrinted>2026-02-02T06:20:25Z</cp:lastPrinted>
  <dcterms:created xsi:type="dcterms:W3CDTF">2022-04-01T05:14:30Z</dcterms:created>
  <dcterms:modified xsi:type="dcterms:W3CDTF">2026-02-02T06:20:31Z</dcterms:modified>
</cp:coreProperties>
</file>